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975" yWindow="45" windowWidth="9150" windowHeight="11805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'REESTR'!$A$2:$C$110</definedName>
    <definedName name="LIST_ORG_WARM">'REESTR_ORG'!$A$2:$H$182</definedName>
    <definedName name="logical">'TEHSHEET'!$B$3:$B$4</definedName>
    <definedName name="mo">'Титульный'!$G$23</definedName>
    <definedName name="MO_LIST_10">'REESTR'!$B$69:$B$82</definedName>
    <definedName name="MO_LIST_11">'REESTR'!$B$83:$B$95</definedName>
    <definedName name="MO_LIST_12">'REESTR'!$B$96:$B$97</definedName>
    <definedName name="MO_LIST_13">'REESTR'!$B$98</definedName>
    <definedName name="MO_LIST_14">'REESTR'!$B$99</definedName>
    <definedName name="MO_LIST_15">'REESTR'!$B$100</definedName>
    <definedName name="MO_LIST_16">'REESTR'!$B$101:$B$102</definedName>
    <definedName name="MO_LIST_17">'REESTR'!$B$103</definedName>
    <definedName name="MO_LIST_18">'REESTR'!$B$104</definedName>
    <definedName name="MO_LIST_19">'REESTR'!$B$105</definedName>
    <definedName name="MO_LIST_2">'REESTR'!$B$2:$B$9</definedName>
    <definedName name="MO_LIST_20">'REESTR'!$B$106</definedName>
    <definedName name="MO_LIST_21">'REESTR'!$B$107</definedName>
    <definedName name="MO_LIST_22">'REESTR'!$B$108</definedName>
    <definedName name="MO_LIST_23">'REESTR'!$B$109</definedName>
    <definedName name="MO_LIST_24">'REESTR'!$B$110</definedName>
    <definedName name="MO_LIST_25">'REESTR'!#REF!</definedName>
    <definedName name="MO_LIST_26">'REESTR'!#REF!</definedName>
    <definedName name="MO_LIST_27">'REESTR'!#REF!</definedName>
    <definedName name="MO_LIST_28">'REESTR'!#REF!</definedName>
    <definedName name="MO_LIST_29">'REESTR'!#REF!</definedName>
    <definedName name="MO_LIST_3">'REESTR'!$B$10:$B$16</definedName>
    <definedName name="MO_LIST_30">'REESTR'!#REF!</definedName>
    <definedName name="MO_LIST_31">'REESTR'!#REF!</definedName>
    <definedName name="MO_LIST_32">'REESTR'!#REF!</definedName>
    <definedName name="MO_LIST_33">'REESTR'!#REF!</definedName>
    <definedName name="MO_LIST_34">'REESTR'!#REF!</definedName>
    <definedName name="MO_LIST_35">'REESTR'!#REF!</definedName>
    <definedName name="MO_LIST_36">'REESTR'!#REF!</definedName>
    <definedName name="MO_LIST_37">'REESTR'!#REF!</definedName>
    <definedName name="MO_LIST_38">'REESTR'!#REF!</definedName>
    <definedName name="MO_LIST_39">'REESTR'!#REF!</definedName>
    <definedName name="MO_LIST_4">'REESTR'!$B$17</definedName>
    <definedName name="MO_LIST_40">'REESTR'!#REF!</definedName>
    <definedName name="MO_LIST_41">'REESTR'!#REF!</definedName>
    <definedName name="MO_LIST_42">'REESTR'!#REF!</definedName>
    <definedName name="MO_LIST_43">'REESTR'!#REF!</definedName>
    <definedName name="MO_LIST_44">'REESTR'!#REF!</definedName>
    <definedName name="MO_LIST_45">'REESTR'!#REF!</definedName>
    <definedName name="MO_LIST_46">'REESTR'!#REF!</definedName>
    <definedName name="MO_LIST_47">'REESTR'!#REF!</definedName>
    <definedName name="MO_LIST_48">'REESTR'!#REF!</definedName>
    <definedName name="MO_LIST_49">'REESTR'!#REF!</definedName>
    <definedName name="MO_LIST_5">'REESTR'!$B$18:$B$28</definedName>
    <definedName name="MO_LIST_50">'REESTR'!#REF!</definedName>
    <definedName name="MO_LIST_51">'REESTR'!#REF!</definedName>
    <definedName name="MO_LIST_52">'REESTR'!#REF!</definedName>
    <definedName name="MO_LIST_53">'REESTR'!#REF!</definedName>
    <definedName name="MO_LIST_54">'REESTR'!#REF!</definedName>
    <definedName name="MO_LIST_55">'REESTR'!#REF!</definedName>
    <definedName name="MO_LIST_56">'REESTR'!#REF!</definedName>
    <definedName name="MO_LIST_57">'REESTR'!#REF!</definedName>
    <definedName name="MO_LIST_58">'REESTR'!#REF!</definedName>
    <definedName name="MO_LIST_59">'REESTR'!#REF!</definedName>
    <definedName name="MO_LIST_6">'REESTR'!$B$29:$B$38</definedName>
    <definedName name="MO_LIST_60">'REESTR'!#REF!</definedName>
    <definedName name="MO_LIST_7">'REESTR'!$B$39:$B$47</definedName>
    <definedName name="MO_LIST_8">'REESTR'!$B$48:$B$59</definedName>
    <definedName name="MO_LIST_9">'REESTR'!$B$60:$B$68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'REESTR'!$D$2:$D$24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ESTR_TEMP">'REESTR_TEMP'!$A$2:$H$4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<sst xmlns="http://schemas.openxmlformats.org/spreadsheetml/2006/main" count="2357" uniqueCount="1159">
  <si>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</si>
  <si>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</si>
  <si>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</si>
  <si>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</si>
  <si>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</si>
  <si>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</si>
  <si>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</si>
  <si>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</si>
  <si>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</si>
  <si>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</si>
  <si>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</si>
  <si>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</si>
  <si>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</si>
  <si>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</si>
  <si>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</si>
  <si>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</si>
  <si>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</si>
  <si>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</si>
  <si>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</si>
  <si>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</si>
  <si>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</si>
  <si>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</si>
  <si>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</si>
  <si>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</si>
  <si>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</si>
  <si>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</si>
  <si>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</si>
  <si>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</si>
  <si>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</si>
  <si>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</si>
  <si>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</si>
  <si>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</si>
  <si>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</si>
  <si>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</si>
  <si>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</si>
  <si>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</si>
  <si>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</si>
  <si>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</si>
  <si>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</si>
  <si>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</si>
  <si>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</si>
  <si>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</si>
  <si>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</si>
  <si>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</si>
  <si>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</si>
  <si>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</si>
  <si>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</si>
  <si>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</si>
  <si>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</si>
  <si>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</si>
  <si>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</si>
  <si>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</si>
  <si>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</si>
  <si>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</si>
  <si>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</si>
  <si>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</si>
  <si>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</si>
  <si>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</si>
  <si>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</si>
  <si>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</si>
  <si>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</si>
  <si>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</si>
  <si>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</si>
  <si>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</si>
  <si>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</si>
  <si>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</si>
  <si>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</si>
  <si>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</si>
  <si>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</si>
  <si>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</si>
  <si>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</si>
  <si>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</si>
  <si>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</si>
  <si>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</si>
  <si>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</si>
  <si>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</si>
  <si>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</si>
  <si>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</si>
  <si>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</si>
  <si>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</si>
  <si>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</si>
  <si>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</si>
  <si>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</si>
  <si>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</si>
  <si>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</si>
  <si>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</si>
  <si>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</si>
  <si>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</si>
  <si>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</si>
  <si>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</si>
  <si>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</si>
  <si>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</si>
  <si>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</si>
  <si>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</si>
  <si>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</si>
  <si>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</si>
  <si>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</si>
  <si>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</si>
  <si>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</si>
  <si>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</si>
  <si>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</si>
  <si>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</si>
  <si>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</si>
  <si>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</si>
  <si>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</si>
  <si>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</si>
  <si>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</si>
  <si>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</si>
  <si>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</si>
  <si>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</si>
  <si>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</si>
  <si>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</si>
  <si>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</si>
  <si>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</si>
  <si>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</si>
  <si>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</si>
  <si>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</si>
  <si>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</si>
  <si>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</si>
  <si>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</si>
  <si>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</si>
  <si>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</si>
  <si>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</si>
  <si>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</si>
  <si>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</si>
  <si>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</si>
  <si>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</si>
  <si>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</si>
  <si>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</si>
  <si>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</si>
  <si>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</si>
  <si>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</si>
  <si>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</si>
  <si>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</si>
  <si>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</si>
  <si>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</si>
  <si>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</si>
  <si>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</si>
  <si>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</si>
  <si>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</si>
  <si>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</si>
  <si>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</si>
  <si>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</si>
  <si>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</si>
  <si>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</si>
  <si>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</si>
  <si>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</si>
  <si>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</si>
  <si>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</si>
  <si>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</si>
  <si>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</si>
  <si>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</si>
  <si>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</si>
  <si>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</si>
  <si>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</si>
  <si>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</si>
  <si>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</si>
  <si>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</si>
  <si>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</si>
  <si>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</si>
  <si>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</si>
  <si>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</si>
  <si>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</si>
  <si>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</si>
  <si>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</si>
  <si>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</si>
  <si>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</si>
  <si>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</si>
  <si>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</si>
  <si>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</si>
  <si>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</si>
  <si>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</si>
  <si>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</si>
  <si>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</si>
  <si>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</si>
  <si>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</si>
  <si>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</si>
  <si>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</si>
  <si>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</si>
  <si>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</si>
  <si>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</si>
  <si>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</si>
  <si>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</si>
  <si>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</si>
  <si>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</si>
  <si>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</si>
  <si>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</si>
  <si>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</si>
  <si>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</si>
  <si>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</si>
  <si>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</si>
  <si>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</si>
  <si>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</si>
  <si>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</si>
  <si>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</si>
  <si>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</si>
  <si>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</si>
  <si>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</si>
  <si>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</si>
  <si>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</si>
  <si>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</si>
  <si>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</si>
  <si>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</si>
  <si>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</si>
  <si>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</si>
  <si>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</si>
  <si>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</si>
  <si>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</si>
  <si>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</si>
  <si>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</si>
  <si>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</si>
  <si>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</si>
  <si>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</si>
  <si>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</si>
  <si>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</si>
  <si>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</si>
  <si>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</si>
  <si>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</si>
  <si>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</si>
  <si>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</si>
  <si>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</si>
  <si>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</si>
  <si>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</si>
  <si>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</si>
  <si>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</si>
  <si>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</si>
  <si>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</si>
  <si>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</si>
  <si>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</si>
  <si>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</si>
  <si>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</si>
  <si>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</si>
  <si>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</si>
  <si>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</si>
  <si>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</si>
  <si>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</si>
  <si>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</si>
  <si>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</si>
  <si>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</si>
  <si>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</si>
  <si>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</si>
  <si>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</si>
  <si>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</si>
  <si>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</si>
  <si>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</si>
  <si>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</si>
  <si>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</si>
  <si>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</si>
  <si>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</si>
  <si>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</si>
  <si>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</si>
  <si>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</si>
  <si>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</si>
  <si>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</si>
  <si>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</si>
  <si>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</si>
  <si>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</si>
  <si>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</si>
  <si>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</si>
  <si>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</si>
  <si>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</si>
  <si>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</si>
  <si>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</si>
  <si>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</si>
  <si>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</si>
  <si>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</si>
  <si>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</si>
  <si>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</si>
  <si>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</si>
  <si>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</si>
  <si>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</si>
  <si>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</si>
  <si>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</si>
  <si>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</si>
  <si>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</si>
  <si>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</si>
  <si>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</si>
  <si>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</si>
  <si>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</si>
  <si>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</si>
  <si>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</si>
  <si>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</si>
  <si>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</si>
  <si>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</si>
  <si>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</si>
  <si>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</si>
  <si>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</si>
  <si>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</si>
  <si>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</si>
  <si>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</si>
  <si>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</si>
  <si>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</si>
  <si>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</si>
  <si>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</si>
  <si>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</si>
  <si>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</si>
  <si>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</si>
  <si>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</si>
  <si>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</si>
  <si>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</si>
  <si>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</si>
  <si>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</si>
  <si>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</si>
  <si>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</si>
  <si>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</si>
  <si>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</si>
  <si>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</si>
  <si>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</si>
  <si>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</si>
  <si>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</si>
  <si>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</si>
  <si>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</si>
  <si>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</si>
  <si>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</si>
  <si>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</si>
  <si>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</si>
  <si>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</si>
  <si>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</si>
  <si>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</si>
  <si>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</si>
  <si>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</si>
  <si>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</si>
  <si>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</si>
  <si>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</si>
  <si>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</si>
  <si>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</si>
  <si>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</si>
  <si>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</si>
  <si>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</si>
  <si>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</si>
  <si>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</si>
  <si>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</si>
  <si>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</si>
  <si>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</si>
  <si>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</si>
  <si>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</si>
  <si>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</si>
  <si>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</si>
  <si>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</si>
  <si>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</si>
  <si>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</si>
  <si>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</si>
  <si>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</si>
  <si>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</si>
  <si>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</si>
  <si>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</si>
  <si>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</si>
  <si>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</si>
  <si>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</si>
  <si>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</si>
  <si>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</si>
  <si>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</si>
  <si>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</si>
  <si>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</si>
  <si>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</si>
  <si>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</si>
  <si>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</si>
  <si>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</si>
  <si>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</si>
  <si>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</si>
  <si>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</si>
  <si>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</si>
  <si>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</si>
  <si>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</si>
  <si>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</si>
  <si>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</si>
  <si>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</si>
  <si>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</si>
  <si>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</si>
  <si>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</si>
  <si>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</si>
  <si>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</si>
  <si>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</si>
  <si>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</si>
  <si>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</si>
  <si>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</si>
  <si>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</si>
  <si>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</si>
  <si>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</si>
  <si>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</si>
  <si>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</si>
  <si>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</si>
  <si>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</si>
  <si>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</si>
  <si>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</si>
  <si>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</si>
  <si>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</si>
  <si>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</si>
  <si>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</si>
  <si>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</si>
  <si>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</si>
  <si>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</si>
  <si>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</si>
  <si>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</si>
  <si>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</si>
  <si>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</si>
  <si>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</si>
  <si>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</si>
  <si>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</si>
  <si>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</si>
  <si>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</si>
  <si>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</si>
  <si>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</si>
  <si>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</si>
  <si>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</si>
  <si>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</si>
  <si>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</si>
  <si>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</si>
  <si>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</si>
  <si>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</si>
  <si>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</si>
  <si>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</si>
  <si>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</si>
  <si>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</si>
  <si>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</si>
  <si>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</si>
  <si>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</si>
  <si>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</si>
  <si>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</si>
  <si>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</si>
  <si>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</si>
  <si>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</si>
  <si>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</si>
  <si>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</si>
  <si>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</si>
  <si>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</si>
  <si>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</si>
  <si>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</si>
  <si>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</si>
  <si>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</si>
  <si>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</si>
  <si>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</si>
  <si>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</si>
  <si>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</si>
  <si>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</si>
  <si>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</si>
  <si>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</si>
  <si>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</si>
  <si>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</si>
  <si>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</si>
  <si>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</si>
  <si>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</si>
  <si>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</si>
  <si>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</si>
  <si>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</si>
  <si>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</si>
  <si>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</si>
  <si>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</si>
  <si>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</si>
  <si>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</si>
  <si>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</si>
  <si>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</si>
  <si>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</si>
  <si>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</si>
  <si>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</si>
  <si>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</si>
  <si>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</si>
  <si>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</si>
  <si>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</si>
  <si>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</si>
  <si>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</si>
  <si>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</si>
  <si>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</si>
  <si>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</si>
  <si>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</si>
  <si>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</si>
  <si>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</si>
  <si>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</si>
  <si>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</si>
  <si>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</si>
  <si>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</si>
  <si>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</si>
  <si>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</si>
  <si>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</si>
  <si>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</si>
  <si>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</si>
  <si>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</si>
  <si>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</si>
  <si>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</si>
  <si>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</si>
  <si>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</si>
  <si>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</si>
  <si>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</si>
  <si>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</si>
  <si>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</si>
  <si>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</si>
  <si>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</si>
  <si>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</si>
  <si>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</si>
  <si>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</si>
  <si>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</si>
  <si>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</si>
  <si>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</si>
  <si>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</si>
  <si>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</si>
  <si>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</si>
  <si>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</si>
  <si>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Белоярский муниципальный район</t>
  </si>
  <si>
    <t>71811000</t>
  </si>
  <si>
    <t>Белоярский</t>
  </si>
  <si>
    <t>71811151</t>
  </si>
  <si>
    <t>Верхнеказымский</t>
  </si>
  <si>
    <t>71811406</t>
  </si>
  <si>
    <t>Казым</t>
  </si>
  <si>
    <t>71811410</t>
  </si>
  <si>
    <t>Лыхма</t>
  </si>
  <si>
    <t>71811412</t>
  </si>
  <si>
    <t>Полноват</t>
  </si>
  <si>
    <t>71811415</t>
  </si>
  <si>
    <t>Сорум</t>
  </si>
  <si>
    <t>71811420</t>
  </si>
  <si>
    <t>Сосновка</t>
  </si>
  <si>
    <t>71811419</t>
  </si>
  <si>
    <t>Березовский муниципальный район</t>
  </si>
  <si>
    <t>71812000</t>
  </si>
  <si>
    <t>Городское поселение Берёзово</t>
  </si>
  <si>
    <t>71812151</t>
  </si>
  <si>
    <t>Городское поселение Игрим</t>
  </si>
  <si>
    <t>71812154</t>
  </si>
  <si>
    <t>Приполярный</t>
  </si>
  <si>
    <t>71812418</t>
  </si>
  <si>
    <t>Саранпауль</t>
  </si>
  <si>
    <t>71812420</t>
  </si>
  <si>
    <t>Светлый</t>
  </si>
  <si>
    <t>71812424</t>
  </si>
  <si>
    <t>Хулимсунт</t>
  </si>
  <si>
    <t>71812437</t>
  </si>
  <si>
    <t>Город Когалым</t>
  </si>
  <si>
    <t>71883000</t>
  </si>
  <si>
    <t>Город Радужный</t>
  </si>
  <si>
    <t>71877000</t>
  </si>
  <si>
    <t>Кондинский муниципальный район</t>
  </si>
  <si>
    <t>71816000</t>
  </si>
  <si>
    <t>Болчары</t>
  </si>
  <si>
    <t>71816408</t>
  </si>
  <si>
    <t>Кондинское</t>
  </si>
  <si>
    <t>71816151</t>
  </si>
  <si>
    <t>Куминский</t>
  </si>
  <si>
    <t>71816154</t>
  </si>
  <si>
    <t>Леуши</t>
  </si>
  <si>
    <t>71816416</t>
  </si>
  <si>
    <t>Луговой</t>
  </si>
  <si>
    <t>71816157</t>
  </si>
  <si>
    <t>Междуреченский</t>
  </si>
  <si>
    <t>71816160</t>
  </si>
  <si>
    <t>Мортка</t>
  </si>
  <si>
    <t>71816163</t>
  </si>
  <si>
    <t>Мулымья</t>
  </si>
  <si>
    <t>71816423</t>
  </si>
  <si>
    <t>Половинка</t>
  </si>
  <si>
    <t>71816420</t>
  </si>
  <si>
    <t>Шугур</t>
  </si>
  <si>
    <t>71816411</t>
  </si>
  <si>
    <t>Нефтеюганский муниципальный район</t>
  </si>
  <si>
    <t>71818000</t>
  </si>
  <si>
    <t>Каркатеевы</t>
  </si>
  <si>
    <t>71818401</t>
  </si>
  <si>
    <t>Куть-Ях</t>
  </si>
  <si>
    <t>71818402</t>
  </si>
  <si>
    <t>Лемпино</t>
  </si>
  <si>
    <t>71818403</t>
  </si>
  <si>
    <t>Пойковский</t>
  </si>
  <si>
    <t>71818157</t>
  </si>
  <si>
    <t>Салым</t>
  </si>
  <si>
    <t>71818405</t>
  </si>
  <si>
    <t>Сентябрьский</t>
  </si>
  <si>
    <t>71818406</t>
  </si>
  <si>
    <t>Сингапай</t>
  </si>
  <si>
    <t>71818410</t>
  </si>
  <si>
    <t>Усть-Юган</t>
  </si>
  <si>
    <t>71818407</t>
  </si>
  <si>
    <t>Чеускино</t>
  </si>
  <si>
    <t>71818409</t>
  </si>
  <si>
    <t>Нижневартовский муниципальный район</t>
  </si>
  <si>
    <t>71819000</t>
  </si>
  <si>
    <t>Аган</t>
  </si>
  <si>
    <t>71819402</t>
  </si>
  <si>
    <t>Вата</t>
  </si>
  <si>
    <t>71819403</t>
  </si>
  <si>
    <t>Ваховск</t>
  </si>
  <si>
    <t>71819405</t>
  </si>
  <si>
    <t>Зайцева речка</t>
  </si>
  <si>
    <t>71819412</t>
  </si>
  <si>
    <t>Излучинск</t>
  </si>
  <si>
    <t>71819153</t>
  </si>
  <si>
    <t>Ларьяк</t>
  </si>
  <si>
    <t>71819420</t>
  </si>
  <si>
    <t>Новоаганск</t>
  </si>
  <si>
    <t>71819156</t>
  </si>
  <si>
    <t>Покур</t>
  </si>
  <si>
    <t>71819427</t>
  </si>
  <si>
    <t>Октябрьский муниципальный район</t>
  </si>
  <si>
    <t>71821000</t>
  </si>
  <si>
    <t>Андра</t>
  </si>
  <si>
    <t>71821153</t>
  </si>
  <si>
    <t>Каменное</t>
  </si>
  <si>
    <t>71821424</t>
  </si>
  <si>
    <t>Карымкары</t>
  </si>
  <si>
    <t>71821408</t>
  </si>
  <si>
    <t>Малый Атлым</t>
  </si>
  <si>
    <t>71821416</t>
  </si>
  <si>
    <t>Октябрьское</t>
  </si>
  <si>
    <t>71821151</t>
  </si>
  <si>
    <t>Перегребное</t>
  </si>
  <si>
    <t>71821428</t>
  </si>
  <si>
    <t>Приобье</t>
  </si>
  <si>
    <t>71821156</t>
  </si>
  <si>
    <t>Сергино</t>
  </si>
  <si>
    <t>71821432</t>
  </si>
  <si>
    <t>Талинка</t>
  </si>
  <si>
    <t>71821157</t>
  </si>
  <si>
    <t>Унъюган</t>
  </si>
  <si>
    <t>71821404</t>
  </si>
  <si>
    <t>Шеркалы</t>
  </si>
  <si>
    <t>71821436</t>
  </si>
  <si>
    <t>Советский муниципальный район</t>
  </si>
  <si>
    <t>71824000</t>
  </si>
  <si>
    <t>Агириш</t>
  </si>
  <si>
    <t>71824152</t>
  </si>
  <si>
    <t>Алябьевский</t>
  </si>
  <si>
    <t>71824402</t>
  </si>
  <si>
    <t>Зеленоборск</t>
  </si>
  <si>
    <t>71824153</t>
  </si>
  <si>
    <t>Коммунистический</t>
  </si>
  <si>
    <t>71824155</t>
  </si>
  <si>
    <t>Малиновский</t>
  </si>
  <si>
    <t>71824158</t>
  </si>
  <si>
    <t>Пионерский</t>
  </si>
  <si>
    <t>71824157</t>
  </si>
  <si>
    <t>Советский</t>
  </si>
  <si>
    <t>71824104</t>
  </si>
  <si>
    <t>Таежный</t>
  </si>
  <si>
    <t>71824159</t>
  </si>
  <si>
    <t>Сургутский муниципальный район</t>
  </si>
  <si>
    <t>71826000</t>
  </si>
  <si>
    <t>Барсово</t>
  </si>
  <si>
    <t>71826153</t>
  </si>
  <si>
    <t>Белый Яр</t>
  </si>
  <si>
    <t>71826155</t>
  </si>
  <si>
    <t>Локосово</t>
  </si>
  <si>
    <t>71826416</t>
  </si>
  <si>
    <t>Лямина</t>
  </si>
  <si>
    <t>71826420</t>
  </si>
  <si>
    <t>Лянтор</t>
  </si>
  <si>
    <t>71826105</t>
  </si>
  <si>
    <t>Нижнесортымский</t>
  </si>
  <si>
    <t>71826423</t>
  </si>
  <si>
    <t>Русскинская</t>
  </si>
  <si>
    <t>71826430</t>
  </si>
  <si>
    <t>Солнечный</t>
  </si>
  <si>
    <t>71826407</t>
  </si>
  <si>
    <t>Сытомино</t>
  </si>
  <si>
    <t>71826436</t>
  </si>
  <si>
    <t>Тундрино</t>
  </si>
  <si>
    <t>71826444</t>
  </si>
  <si>
    <t>Угут</t>
  </si>
  <si>
    <t>71826448</t>
  </si>
  <si>
    <t>Ульт-Ягун</t>
  </si>
  <si>
    <t>71826450</t>
  </si>
  <si>
    <t>Федоровский</t>
  </si>
  <si>
    <t>71826165</t>
  </si>
  <si>
    <t>Ханты-Мансийский муниципальный район</t>
  </si>
  <si>
    <t>71829000</t>
  </si>
  <si>
    <t>Выкатной</t>
  </si>
  <si>
    <t>71829435</t>
  </si>
  <si>
    <t>Горноправдинск</t>
  </si>
  <si>
    <t>71829406</t>
  </si>
  <si>
    <t>Красноленинский</t>
  </si>
  <si>
    <t>71829443</t>
  </si>
  <si>
    <t>Кышик</t>
  </si>
  <si>
    <t>71829417</t>
  </si>
  <si>
    <t>Луговской</t>
  </si>
  <si>
    <t>71829416</t>
  </si>
  <si>
    <t>Нялинское</t>
  </si>
  <si>
    <t>71829424</t>
  </si>
  <si>
    <t>Селиярово</t>
  </si>
  <si>
    <t>71829428</t>
  </si>
  <si>
    <t>Сибирский</t>
  </si>
  <si>
    <t>71829432</t>
  </si>
  <si>
    <t>Согом</t>
  </si>
  <si>
    <t>71829434</t>
  </si>
  <si>
    <t>Цингалы</t>
  </si>
  <si>
    <t>71829448</t>
  </si>
  <si>
    <t>Шапша</t>
  </si>
  <si>
    <t>71829412</t>
  </si>
  <si>
    <t>поселок Кедровый</t>
  </si>
  <si>
    <t>71829407</t>
  </si>
  <si>
    <t>временный</t>
  </si>
  <si>
    <t>71000112</t>
  </si>
  <si>
    <t>временное</t>
  </si>
  <si>
    <t>71000111</t>
  </si>
  <si>
    <t>город Лангепас</t>
  </si>
  <si>
    <t>71872000</t>
  </si>
  <si>
    <t>город Мегион</t>
  </si>
  <si>
    <t>71873000</t>
  </si>
  <si>
    <t>город Нефтеюганск</t>
  </si>
  <si>
    <t>71874000</t>
  </si>
  <si>
    <t>город Нижневартовск</t>
  </si>
  <si>
    <t>71875000</t>
  </si>
  <si>
    <t>Город Нижневартовск</t>
  </si>
  <si>
    <t>город Нягань</t>
  </si>
  <si>
    <t>71879000</t>
  </si>
  <si>
    <t>город Покачи</t>
  </si>
  <si>
    <t>71884000</t>
  </si>
  <si>
    <t>город Пыть-Ях</t>
  </si>
  <si>
    <t>71885000</t>
  </si>
  <si>
    <t>город Сургут</t>
  </si>
  <si>
    <t>71876000</t>
  </si>
  <si>
    <t>город Урай</t>
  </si>
  <si>
    <t>71878000</t>
  </si>
  <si>
    <t>город Ханты-Мансийск</t>
  </si>
  <si>
    <t>71871000</t>
  </si>
  <si>
    <t>город Югорск</t>
  </si>
  <si>
    <t>71887000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</si>
  <si>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</si>
  <si>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</si>
  <si>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</si>
  <si>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</si>
  <si>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</si>
  <si>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</si>
  <si>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</si>
  <si>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</si>
  <si>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</si>
  <si>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</si>
  <si>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</si>
  <si>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</si>
  <si>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</si>
  <si>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</si>
  <si>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</si>
  <si>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</si>
  <si>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</si>
  <si>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</si>
  <si>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</si>
  <si>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</si>
  <si>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</si>
  <si>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</si>
  <si>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</si>
  <si>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</si>
  <si>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</si>
  <si>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</si>
  <si>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</si>
  <si>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</si>
  <si>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Год</t>
  </si>
  <si>
    <t>"Аэропорт Белоярский"</t>
  </si>
  <si>
    <t>8611002077</t>
  </si>
  <si>
    <t>861101001</t>
  </si>
  <si>
    <t>ООО "Газпром Трансгаз Югорск" Верхнеказымское ЛПУ МГ</t>
  </si>
  <si>
    <t>8622000931</t>
  </si>
  <si>
    <t>861102002</t>
  </si>
  <si>
    <t>ООО "Газпром Трансгаз Югорск" Казымское ЛПУ МГ</t>
  </si>
  <si>
    <t>861102004</t>
  </si>
  <si>
    <t>ООО "Газпром Трансгаз Югорск" Бобровское ЛПУ МГ</t>
  </si>
  <si>
    <t>861102003</t>
  </si>
  <si>
    <t>ООО "Газпром Трансгаз Югорск" Сорумское ЛПУ МГ</t>
  </si>
  <si>
    <t>861102005</t>
  </si>
  <si>
    <t>ООО "Газпром Трансгаз Югорск" Сосновское ЛПУ МГ</t>
  </si>
  <si>
    <t>861102006</t>
  </si>
  <si>
    <t>"Автотранспортное предприятие"</t>
  </si>
  <si>
    <t>8611005529</t>
  </si>
  <si>
    <t>ОАО "Югорская Коммунальная Эксплуатирующая Компания - Белоярский"</t>
  </si>
  <si>
    <t>8611008230</t>
  </si>
  <si>
    <t>муниципальное унитарное предприятие жилищно-коммунального хозяйства пгт. Берёзово</t>
  </si>
  <si>
    <t>8613004070</t>
  </si>
  <si>
    <t>861301001</t>
  </si>
  <si>
    <t>"Игримречтранс"</t>
  </si>
  <si>
    <t>8613000220</t>
  </si>
  <si>
    <t>Муниципальное унитарное предприятие "Тепловодоканал"</t>
  </si>
  <si>
    <t>8613003735</t>
  </si>
  <si>
    <t>ООО "Газпром Трансгаз Югорск" Уральское ЛПУ МГ</t>
  </si>
  <si>
    <t>861302003</t>
  </si>
  <si>
    <t>муниципальное унитарное предприятие жилищно-коммунального хозяйства с. Саранпауль</t>
  </si>
  <si>
    <t>8613003823</t>
  </si>
  <si>
    <t>ООО "Газпром Трансгаз Югорск" Пунгинское ЛПУ МГ</t>
  </si>
  <si>
    <t>861302002</t>
  </si>
  <si>
    <t>ООО "Газпром Трансгаз Югорск" Сосьвинское ЛПУ МГ</t>
  </si>
  <si>
    <t>861302004</t>
  </si>
  <si>
    <t>"Авиакомпания "Ютэйр"</t>
  </si>
  <si>
    <t>7204002873</t>
  </si>
  <si>
    <t>997650001</t>
  </si>
  <si>
    <t>"Тюментрансгаз"</t>
  </si>
  <si>
    <t>"Когалымпассажиравтотранс"</t>
  </si>
  <si>
    <t>8608010021</t>
  </si>
  <si>
    <t>860801001</t>
  </si>
  <si>
    <t>КГМУП "Водоканал"</t>
  </si>
  <si>
    <t>8608040097</t>
  </si>
  <si>
    <t>КГМУП "Городские тепловые сети"</t>
  </si>
  <si>
    <t>8608040192</t>
  </si>
  <si>
    <t>КГМУП "Управление производственно-технологической комплектации"</t>
  </si>
  <si>
    <t>8608040555</t>
  </si>
  <si>
    <t>ООО "Горводоканал"</t>
  </si>
  <si>
    <t>8608053709</t>
  </si>
  <si>
    <t>ООО "Городские Теплосети"</t>
  </si>
  <si>
    <t>8608053716</t>
  </si>
  <si>
    <t>Управление теплоснабжения ООО "ЛУКОЙЛ-Западная Сибирь" ОАО "Нефтяная компания ЛУКОЙЛ"</t>
  </si>
  <si>
    <t>8608048498</t>
  </si>
  <si>
    <t>997150001</t>
  </si>
  <si>
    <t>Город Новый Уренгой</t>
  </si>
  <si>
    <t>71956000</t>
  </si>
  <si>
    <t>город Новый Уренгой</t>
  </si>
  <si>
    <t>Филиал ОАО "ОГК-1" Уренгойская ГРЭС</t>
  </si>
  <si>
    <t>7203158282</t>
  </si>
  <si>
    <t>890431001</t>
  </si>
  <si>
    <t>"Негуснефть"</t>
  </si>
  <si>
    <t>8609000900</t>
  </si>
  <si>
    <t>862450001</t>
  </si>
  <si>
    <t>"Производственно-бытовое управление"</t>
  </si>
  <si>
    <t>8601000666</t>
  </si>
  <si>
    <t>860902001</t>
  </si>
  <si>
    <t>"РОСНА"</t>
  </si>
  <si>
    <t>8609017439</t>
  </si>
  <si>
    <t>860901001</t>
  </si>
  <si>
    <t>Унитарное предприятие "Радужныйтеплосеть" МО ХМАО-Югры ГО г.Радужный</t>
  </si>
  <si>
    <t>8609000629</t>
  </si>
  <si>
    <t>МУП "Теплотехнология"</t>
  </si>
  <si>
    <t>8616008805</t>
  </si>
  <si>
    <t>861601001</t>
  </si>
  <si>
    <t>ОАО "Сибнефтепровод" Тобольское УМН</t>
  </si>
  <si>
    <t>7201000726</t>
  </si>
  <si>
    <t>МУП "Тепловодоснабжение"</t>
  </si>
  <si>
    <t>8616008851</t>
  </si>
  <si>
    <t>"Коммунальщик"</t>
  </si>
  <si>
    <t>8616008837</t>
  </si>
  <si>
    <t>МУП "Теплоэнергия"</t>
  </si>
  <si>
    <t>8616008820</t>
  </si>
  <si>
    <t>ОАО "Теплоэнергия"</t>
  </si>
  <si>
    <t>8616010755</t>
  </si>
  <si>
    <t>РМУП "Тепловодоканал"</t>
  </si>
  <si>
    <t>8616009742</t>
  </si>
  <si>
    <t>"Морткинское ЖКХ"</t>
  </si>
  <si>
    <t>8616005995</t>
  </si>
  <si>
    <t>"Энергия"</t>
  </si>
  <si>
    <t>8616008516</t>
  </si>
  <si>
    <t>ООО "Лесопромышленная компания МДФ"</t>
  </si>
  <si>
    <t>8616007505</t>
  </si>
  <si>
    <t>ООО "Морткинская жилищно-коммунальная компания"</t>
  </si>
  <si>
    <t>8616010610</t>
  </si>
  <si>
    <t>ОАО "Юкон-газ"</t>
  </si>
  <si>
    <t>8616001126</t>
  </si>
  <si>
    <t>ОАО "Половинкинское жилищно-коммунальное хозяйство"</t>
  </si>
  <si>
    <t>8616010716</t>
  </si>
  <si>
    <t>Половинкинское ЖКХ</t>
  </si>
  <si>
    <t>8616006710</t>
  </si>
  <si>
    <t>филиал Урайское УМН ОАО "Сибнефтепровод"</t>
  </si>
  <si>
    <t>860602001</t>
  </si>
  <si>
    <t>"Алтайское ЖКХ"</t>
  </si>
  <si>
    <t>8616007181</t>
  </si>
  <si>
    <t>000000000</t>
  </si>
  <si>
    <t>"Кондаавиа"</t>
  </si>
  <si>
    <t>8616004744</t>
  </si>
  <si>
    <t>"Кондинский комплексный лесопромышленный комбинат"</t>
  </si>
  <si>
    <t>8616000203</t>
  </si>
  <si>
    <t>Пойковское МУП "Управление тепловодоснабжения"</t>
  </si>
  <si>
    <t>8619005930</t>
  </si>
  <si>
    <t>861901001</t>
  </si>
  <si>
    <t>НРМУП"Салымское ремонтно-эксплуатационное управление"</t>
  </si>
  <si>
    <t>8619004598</t>
  </si>
  <si>
    <t>ООО "Тепловик 2"</t>
  </si>
  <si>
    <t>8619014042</t>
  </si>
  <si>
    <t>ООО "Тепловик"</t>
  </si>
  <si>
    <t>8619011242</t>
  </si>
  <si>
    <t>Самсоновское ЛПУ  МГ ООО "Газпром трансгаз Сургут"</t>
  </si>
  <si>
    <t>8617002073</t>
  </si>
  <si>
    <t>Филиал №1 Пойковского муниципального унитарного предприятия "Управление тепловодоснабжения"</t>
  </si>
  <si>
    <t>861943001</t>
  </si>
  <si>
    <t>"Коммунальник"</t>
  </si>
  <si>
    <t>8619006919</t>
  </si>
  <si>
    <t>"Феникс-АТ"</t>
  </si>
  <si>
    <t>8604032627</t>
  </si>
  <si>
    <t>860401001</t>
  </si>
  <si>
    <t>"ЮГАНСКТЕХНОСЕРВИС"</t>
  </si>
  <si>
    <t>8619009885</t>
  </si>
  <si>
    <t>Нефтеюганское УМН ОАО "Сибнефтепровод"</t>
  </si>
  <si>
    <t>860402002</t>
  </si>
  <si>
    <t>ОАО "Тюменьэнерго" филиал Нефтеюганские электрические сети</t>
  </si>
  <si>
    <t>8602060185</t>
  </si>
  <si>
    <t>861902001</t>
  </si>
  <si>
    <t>ООО "Авангард-Коммунальник"</t>
  </si>
  <si>
    <t>8619014170</t>
  </si>
  <si>
    <t>ООО "Газпром трансгаз Сургут" Южно-Балыкское ЛПУ МГ</t>
  </si>
  <si>
    <t>860201001</t>
  </si>
  <si>
    <t>ООО"Промысловик"</t>
  </si>
  <si>
    <t>8619001068</t>
  </si>
  <si>
    <t>ЗАО Нижневартовская ГРЭС</t>
  </si>
  <si>
    <t>8620018330</t>
  </si>
  <si>
    <t>862001001</t>
  </si>
  <si>
    <t>МУП "Излучинское многопрофильное коммунальное хозяйство"</t>
  </si>
  <si>
    <t>8620011575</t>
  </si>
  <si>
    <t>ОАО "Излучинское многопрофильное коммунальное хозяйство"</t>
  </si>
  <si>
    <t>8620019077</t>
  </si>
  <si>
    <t>МУП "Аганское многопрофильное жилищно-коммунальное управление"</t>
  </si>
  <si>
    <t>8620008212</t>
  </si>
  <si>
    <t>ОАО "Аганское многопрофильное жилищно-коммунальное управление"</t>
  </si>
  <si>
    <t>8620019101</t>
  </si>
  <si>
    <t>МК "Аганнетегазгеология"</t>
  </si>
  <si>
    <t>8620011110</t>
  </si>
  <si>
    <t>МУП "Сельское ЖКХ"</t>
  </si>
  <si>
    <t>8620012191</t>
  </si>
  <si>
    <t>860301001</t>
  </si>
  <si>
    <t>ООО "Газпром Трансгаз Югорск" Октябрьское ЛПУ МГ</t>
  </si>
  <si>
    <t>861402001</t>
  </si>
  <si>
    <t>ООО "Валькирия"</t>
  </si>
  <si>
    <t>8614006591</t>
  </si>
  <si>
    <t>861401001</t>
  </si>
  <si>
    <t>Карымкарское МП ЖКХ</t>
  </si>
  <si>
    <t>8614004700</t>
  </si>
  <si>
    <t>Малоатлымское МП ЖКХ МО Октябрьский район</t>
  </si>
  <si>
    <t>8614004795</t>
  </si>
  <si>
    <t>Октябрьское МП ЖКХ МО Октябрьский район</t>
  </si>
  <si>
    <t>8614000374</t>
  </si>
  <si>
    <t>ООО "Газпром Трансгаз Югорск" Перегребненское ЛПУ МГ</t>
  </si>
  <si>
    <t>861402002</t>
  </si>
  <si>
    <t>ООО "Перегребненская генерирующая компания"</t>
  </si>
  <si>
    <t>8614007958</t>
  </si>
  <si>
    <t>Приобское МП ЖКХ</t>
  </si>
  <si>
    <t>8614000078</t>
  </si>
  <si>
    <t>Общество с ограниченной ответственностью "Многоотраслевое производственное объединение "Талинка"</t>
  </si>
  <si>
    <t>8610015563</t>
  </si>
  <si>
    <t>861001001</t>
  </si>
  <si>
    <t>ООО "Газпром Трансгаз Югорск" Таежное ЛПУ МГ</t>
  </si>
  <si>
    <t>861402003</t>
  </si>
  <si>
    <t>ООО "Унъюганская генерирующая компания"</t>
  </si>
  <si>
    <t>8614007771</t>
  </si>
  <si>
    <t>Шеркальское МП ЖКХ</t>
  </si>
  <si>
    <t>8614004724</t>
  </si>
  <si>
    <t>ООО "Газпром Трансгаз Югорск" База МТС и К</t>
  </si>
  <si>
    <t>861402004</t>
  </si>
  <si>
    <t>МУП "ЖКХ п.Агириш"</t>
  </si>
  <si>
    <t>8622009490</t>
  </si>
  <si>
    <t>891501001</t>
  </si>
  <si>
    <t>МУП МО Советский район "Жилищно-коммунальное хозяйство п.Пионерский"</t>
  </si>
  <si>
    <t>8622009469</t>
  </si>
  <si>
    <t>861501001</t>
  </si>
  <si>
    <t>МУП "Коммунальщик"</t>
  </si>
  <si>
    <t>8615010569</t>
  </si>
  <si>
    <t>ОАО "Российские железные дороги" Дирекция по тепловодоснабжению Свердловской ж/д филиала ОАО "РЖД", ст.Верхнекондинский</t>
  </si>
  <si>
    <t>7708503727</t>
  </si>
  <si>
    <t>ОАО "Советские коммунальные системы"</t>
  </si>
  <si>
    <t>8622015367</t>
  </si>
  <si>
    <t>"Лесопильные заводы Югры"</t>
  </si>
  <si>
    <t>8622011210</t>
  </si>
  <si>
    <t>МО Советский район "ЖКХ п.Зеленоборск"</t>
  </si>
  <si>
    <t>8622009483</t>
  </si>
  <si>
    <t>МО Советский район "ЖКХ пос.Алябьевский"</t>
  </si>
  <si>
    <t>8622009476</t>
  </si>
  <si>
    <t>МО Советский район "ЖКХ пос.Коммунистический"</t>
  </si>
  <si>
    <t>8622009437</t>
  </si>
  <si>
    <t>МО Советский район "Жилищно-коммунальное хозяйство п.Таежный"</t>
  </si>
  <si>
    <t>8622009444</t>
  </si>
  <si>
    <t>Советского района "Советский хлебозавод"</t>
  </si>
  <si>
    <t>8615002198</t>
  </si>
  <si>
    <t>ЛГ МУП "Управление тепловодоснабжения и водоотведения"</t>
  </si>
  <si>
    <t>8617028441</t>
  </si>
  <si>
    <t>861701001</t>
  </si>
  <si>
    <t>МУП "ТО УТВиВ №1" МО Сургутский район</t>
  </si>
  <si>
    <t>8617018034</t>
  </si>
  <si>
    <t>МУП "Управление тепловодоснабжения и водоотведения "Сибиряк"</t>
  </si>
  <si>
    <t>8617028226</t>
  </si>
  <si>
    <t>МУП "Федоровское ЖКХ"</t>
  </si>
  <si>
    <t>8617028917</t>
  </si>
  <si>
    <t>"Сургутмебель"</t>
  </si>
  <si>
    <t>8617013396</t>
  </si>
  <si>
    <t>Филиал ОАО "ОГК-2" - Сургутская ГРЭС-1</t>
  </si>
  <si>
    <t>2607018122</t>
  </si>
  <si>
    <t>860202001</t>
  </si>
  <si>
    <t>"Югорская геологоразведочная экспедиция"</t>
  </si>
  <si>
    <t>8601021916</t>
  </si>
  <si>
    <t>861801001</t>
  </si>
  <si>
    <t>МП "ЖЭК"</t>
  </si>
  <si>
    <t>8618003457</t>
  </si>
  <si>
    <t>МП "Комплекс-Плюс"</t>
  </si>
  <si>
    <t>8618000294</t>
  </si>
  <si>
    <t>МП ЖЭК-3</t>
  </si>
  <si>
    <t>8618005341</t>
  </si>
  <si>
    <t>ООО "Правдинская геологоразведочная экспедиция"</t>
  </si>
  <si>
    <t>8618005856</t>
  </si>
  <si>
    <t>"ЛУКОЙЛ-Западная Сибирь" СЦ ТС Лангепасско-Покачевского региона Управления теплоснабжения</t>
  </si>
  <si>
    <t>860732001</t>
  </si>
  <si>
    <t>Лангепасское городское муниципальное унитарное предприятие "Тепловодоканал"</t>
  </si>
  <si>
    <t>8607100272</t>
  </si>
  <si>
    <t>860701001</t>
  </si>
  <si>
    <t>МУП "Тепловодоканал"</t>
  </si>
  <si>
    <t>8605013419</t>
  </si>
  <si>
    <t>860501001</t>
  </si>
  <si>
    <t>ООО "Жилье плюс"</t>
  </si>
  <si>
    <t>8605019932</t>
  </si>
  <si>
    <t>ООО "СпецТеплоСервис"</t>
  </si>
  <si>
    <t>8605019890</t>
  </si>
  <si>
    <t>ООО "ТеплоНефть"</t>
  </si>
  <si>
    <t>8605016882</t>
  </si>
  <si>
    <t>"Эрлифт"</t>
  </si>
  <si>
    <t>8604009265</t>
  </si>
  <si>
    <t>"ЮНГ-Теплонефть"</t>
  </si>
  <si>
    <t>8604035466</t>
  </si>
  <si>
    <t>"ЮганскТранстеплосервис"</t>
  </si>
  <si>
    <t>8604028268</t>
  </si>
  <si>
    <t>ООО "Калина"</t>
  </si>
  <si>
    <t>8604000255</t>
  </si>
  <si>
    <t>"Мостотряд-69"</t>
  </si>
  <si>
    <t>8603032840</t>
  </si>
  <si>
    <t>"Нижневартовский газоперерабатывающий комплекс"</t>
  </si>
  <si>
    <t>8603138726</t>
  </si>
  <si>
    <t>"Нижневартовсктрансгидромеханизация"</t>
  </si>
  <si>
    <t>8603027350</t>
  </si>
  <si>
    <t>"Нобили"</t>
  </si>
  <si>
    <t>8603073973</t>
  </si>
  <si>
    <t>"Теплоснабжение"</t>
  </si>
  <si>
    <t>8603008766</t>
  </si>
  <si>
    <t>Гос. учр ИР-99/15</t>
  </si>
  <si>
    <t>8603030698</t>
  </si>
  <si>
    <t>ООО "Белозерный газоперерабатывающий комплекс"</t>
  </si>
  <si>
    <t>8603138733</t>
  </si>
  <si>
    <t>ООО "Сервисное предприятие "Нижневартовсктеплонефть"</t>
  </si>
  <si>
    <t>8603131921</t>
  </si>
  <si>
    <t>ПКФ "СТОР"</t>
  </si>
  <si>
    <t>8603009061</t>
  </si>
  <si>
    <t>"Няганская генерирующая компания"</t>
  </si>
  <si>
    <t>8610013929</t>
  </si>
  <si>
    <t>ОАО "Няганские энергетические ресурсы"</t>
  </si>
  <si>
    <t>8610016084</t>
  </si>
  <si>
    <t>ООО "Няганские газораспределительные сети"</t>
  </si>
  <si>
    <t>8610023966</t>
  </si>
  <si>
    <t>ООО "Няганьгоргаз"</t>
  </si>
  <si>
    <t>8610014094</t>
  </si>
  <si>
    <t>ЗАО "Управляющая компания тепловодоснабжения и канализации"</t>
  </si>
  <si>
    <t>8621005133</t>
  </si>
  <si>
    <t>862101001</t>
  </si>
  <si>
    <t>СЦ Управления теплоснабжения ООО "ЛУКОЙЛ-Западная Сибирь", Лангепасско-Покачевский регион</t>
  </si>
  <si>
    <t>862132001</t>
  </si>
  <si>
    <t>Муниципальное унитарное предприятие "Управление городского хозяйства"</t>
  </si>
  <si>
    <t>8612007896</t>
  </si>
  <si>
    <t>861201001</t>
  </si>
  <si>
    <t>Некомерческая организация "Товарищество собственников жилья "Факел"</t>
  </si>
  <si>
    <t>8612010063</t>
  </si>
  <si>
    <t>ОАО "Южно-Балыкский газоперерабатывающий комплекс"</t>
  </si>
  <si>
    <t>8612009727</t>
  </si>
  <si>
    <t>ГП ХМАО-Югра "Северавтодор"</t>
  </si>
  <si>
    <t>8602017415</t>
  </si>
  <si>
    <t>ГУП Мехколонна №111</t>
  </si>
  <si>
    <t>8602060876</t>
  </si>
  <si>
    <t>ЗАО "АСКТ"</t>
  </si>
  <si>
    <t>8602050236</t>
  </si>
  <si>
    <t>ЗАО "Сургутспецстрой"</t>
  </si>
  <si>
    <t>8602048879</t>
  </si>
  <si>
    <t>Завод по стабилизации конденсата филиал ООО "Газпром переработка"</t>
  </si>
  <si>
    <t>1102054991</t>
  </si>
  <si>
    <t>861703001</t>
  </si>
  <si>
    <t>ОАО "Аэропорт Сургут"</t>
  </si>
  <si>
    <t>8602060523</t>
  </si>
  <si>
    <t>ОАО "Горремстрой"</t>
  </si>
  <si>
    <t>8602060636</t>
  </si>
  <si>
    <t>ОАО "Завод промсторйдеталей"</t>
  </si>
  <si>
    <t>8602061069</t>
  </si>
  <si>
    <t>ОАО "ОГК-4" филиал Сургутская ГРЭС-2</t>
  </si>
  <si>
    <t>8602067092</t>
  </si>
  <si>
    <t>ОАО "Спецнефтегазстрой"</t>
  </si>
  <si>
    <t>8602060812</t>
  </si>
  <si>
    <t>ОАО "Сургутнефтегаз"</t>
  </si>
  <si>
    <t>8602060555</t>
  </si>
  <si>
    <t>ОАО "Сургутстройтрест"</t>
  </si>
  <si>
    <t>8602045765</t>
  </si>
  <si>
    <t>ОАО "Уральская теплосетевая компания"</t>
  </si>
  <si>
    <t>7203203418</t>
  </si>
  <si>
    <t>720301002</t>
  </si>
  <si>
    <t>ООО "Газпром трансгаз Сургут"</t>
  </si>
  <si>
    <t>997250001</t>
  </si>
  <si>
    <t>ООО "Компания Ником"</t>
  </si>
  <si>
    <t>8602004159</t>
  </si>
  <si>
    <t>ООО "ОРИОН"</t>
  </si>
  <si>
    <t>8602010025</t>
  </si>
  <si>
    <t>ООО "Русская тепловая компания"</t>
  </si>
  <si>
    <t>8602062560</t>
  </si>
  <si>
    <t>ООО "Сургутсервис"</t>
  </si>
  <si>
    <t>8602004173</t>
  </si>
  <si>
    <t>ООО "ТВС-сервис"</t>
  </si>
  <si>
    <t>8602137279</t>
  </si>
  <si>
    <t>ООО "Теплоснабжающая организвация"</t>
  </si>
  <si>
    <t>8602010561</t>
  </si>
  <si>
    <t>ООО "Технические системы"</t>
  </si>
  <si>
    <t>8602140899</t>
  </si>
  <si>
    <t>ООО "Эколайн"</t>
  </si>
  <si>
    <t>8602222661</t>
  </si>
  <si>
    <t>СГ МУП "Городские тепловые сети"</t>
  </si>
  <si>
    <t>8602017038</t>
  </si>
  <si>
    <t>СГ МУП "Олимпия"</t>
  </si>
  <si>
    <t>8602002320</t>
  </si>
  <si>
    <t>СГ МУП "Сургутский  хлебозавод"</t>
  </si>
  <si>
    <t>8602015961</t>
  </si>
  <si>
    <t>СГ МУП "Тепловик"</t>
  </si>
  <si>
    <t>8602001408</t>
  </si>
  <si>
    <t>"ЛУКОЙЛ-Западная Сибирь"</t>
  </si>
  <si>
    <t>"Урайтеплоэнергия"</t>
  </si>
  <si>
    <t>8606012954</t>
  </si>
  <si>
    <t>860601001</t>
  </si>
  <si>
    <t>ООО "ЛУКОЙЛ-Западная Сибирь" Сервисный центр теплоснабжения ТПП "Урайнефтегаз"</t>
  </si>
  <si>
    <t>860632001</t>
  </si>
  <si>
    <t>ООО "Северстрой"</t>
  </si>
  <si>
    <t>8606009983</t>
  </si>
  <si>
    <t>Государственное предприятие Ханты-Мансийского автономного округа "СЕВЕРАВТОДОР" филиал №5</t>
  </si>
  <si>
    <t>860102001</t>
  </si>
  <si>
    <t>ЗАО "Назымская нефтегазоразведочная экспедиция"</t>
  </si>
  <si>
    <t>8601012647</t>
  </si>
  <si>
    <t>МП "Управление теплоснабжения и инженерных сетей"</t>
  </si>
  <si>
    <t>8601015207</t>
  </si>
  <si>
    <t>860101001</t>
  </si>
  <si>
    <t>МП "Ханты-Мансийскгаз"</t>
  </si>
  <si>
    <t>8601022243</t>
  </si>
  <si>
    <t>ОАО "Обьгаз"</t>
  </si>
  <si>
    <t>8601014059</t>
  </si>
  <si>
    <t>ОАО "Уралсвязьинформ"</t>
  </si>
  <si>
    <t>5902183094</t>
  </si>
  <si>
    <t>ОАО "Югорская Генерирующая Компания""</t>
  </si>
  <si>
    <t>8601029263</t>
  </si>
  <si>
    <t>ООО "АКЦЕНТ"</t>
  </si>
  <si>
    <t>8601031946</t>
  </si>
  <si>
    <t>ООО "Авангард СК"</t>
  </si>
  <si>
    <t>8601021017</t>
  </si>
  <si>
    <t>ООО "Управление коммунальными системами ХМАО"</t>
  </si>
  <si>
    <t>8601026174</t>
  </si>
  <si>
    <t>ООО "Экогаз"</t>
  </si>
  <si>
    <t>7705097241</t>
  </si>
  <si>
    <t>ООО "ЮТЭКС"</t>
  </si>
  <si>
    <t>8601030572</t>
  </si>
  <si>
    <t>ООО "Югра-Дом"</t>
  </si>
  <si>
    <t>8601022606</t>
  </si>
  <si>
    <t>ООО "ЮграТеплоГазСтрой"</t>
  </si>
  <si>
    <t>8601026209</t>
  </si>
  <si>
    <t>Югорский научно-исследовательский институт информационных технологий</t>
  </si>
  <si>
    <t>8601016384</t>
  </si>
  <si>
    <t>"Газпром трансгаз югорск" Югорское УТТ и СТ</t>
  </si>
  <si>
    <t>862202003</t>
  </si>
  <si>
    <t>ООО "Газпром Трансгаз Югорск" Комсомольское ЛПУ</t>
  </si>
  <si>
    <t>862202013</t>
  </si>
  <si>
    <t>ООО "Газпром Трансгаз Югорск" Югорское РНУ</t>
  </si>
  <si>
    <t>862202004</t>
  </si>
  <si>
    <t>ООО "Югорскэнергогаз"</t>
  </si>
  <si>
    <t>8622007609</t>
  </si>
  <si>
    <t>862201001</t>
  </si>
  <si>
    <t>городской округ город-герой Волгоград</t>
  </si>
  <si>
    <t>18701000</t>
  </si>
  <si>
    <t>ООО "ЛУКОЙЛ-ЭНЕРГОСЕТИ"</t>
  </si>
  <si>
    <t>5260230051</t>
  </si>
  <si>
    <t>526001001</t>
  </si>
  <si>
    <t>Сургутская ГРЭС-1</t>
  </si>
  <si>
    <t>Отчетность представлена без НДС</t>
  </si>
  <si>
    <t>356128, РФ, Ставропольский край, Изобильненский район, п.Солнечнодольск</t>
  </si>
  <si>
    <t xml:space="preserve"> 628406, РФ, Тюменская область, ХМАО-ЮГРА, г. Сургут, п.Кедровый</t>
  </si>
  <si>
    <t>Овчинников Евгений Викторович</t>
  </si>
  <si>
    <t>(3462) 76-43-59</t>
  </si>
  <si>
    <t>(3462) 76-43-58</t>
  </si>
  <si>
    <t>Корнилова Ольга Валентиновна</t>
  </si>
  <si>
    <t>руководитель группы ФЭС</t>
  </si>
  <si>
    <t>(3462) 76-46-00</t>
  </si>
  <si>
    <t>kornov@surgut.ogk2.ru</t>
  </si>
  <si>
    <t xml:space="preserve">Антонова Татьяна Константиновна </t>
  </si>
  <si>
    <t>02.12.2010 №453</t>
  </si>
  <si>
    <t>Региональная энергетическая комиссия Тюменской области, Ханты-Мансийского и Ямало-Ненецкого автономных округов</t>
  </si>
  <si>
    <t>письмо</t>
  </si>
  <si>
    <t>ФАКТ</t>
  </si>
  <si>
    <t>город Радужный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</si>
</sst>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mmm/yyyy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58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5" borderId="63" xfId="460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4" xfId="460" applyFont="1" applyFill="1" applyBorder="1" applyAlignment="1" applyProtection="1">
      <alignment horizontal="center" vertical="center" wrapText="1"/>
      <protection/>
    </xf>
    <xf numFmtId="0" fontId="40" fillId="26" borderId="65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6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7" xfId="466" applyNumberFormat="1" applyFont="1" applyFill="1" applyBorder="1" applyAlignment="1" applyProtection="1">
      <alignment horizontal="center" vertical="center" wrapText="1"/>
      <protection locked="0"/>
    </xf>
    <xf numFmtId="0" fontId="59" fillId="0" borderId="68" xfId="465" applyFont="1" applyBorder="1" applyAlignment="1" applyProtection="1">
      <alignment horizontal="center" vertical="center" wrapText="1"/>
      <protection/>
    </xf>
    <xf numFmtId="0" fontId="59" fillId="0" borderId="69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4" fillId="25" borderId="65" xfId="453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/>
    </xf>
    <xf numFmtId="0" fontId="0" fillId="0" borderId="63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70" xfId="453" applyFont="1" applyFill="1" applyBorder="1" applyAlignment="1" applyProtection="1">
      <alignment horizontal="center" vertical="center" wrapText="1"/>
      <protection/>
    </xf>
    <xf numFmtId="0" fontId="44" fillId="25" borderId="63" xfId="453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6" xfId="465" applyFont="1" applyBorder="1" applyAlignment="1" applyProtection="1">
      <alignment horizontal="center"/>
      <protection/>
    </xf>
    <xf numFmtId="0" fontId="54" fillId="0" borderId="71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69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7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0"/>
      <c r="O2" s="240"/>
      <c r="P2" s="362" t="str">
        <f>"Версия "&amp;GetVersion()</f>
        <v>Версия 3.0</v>
      </c>
      <c r="Q2" s="363"/>
    </row>
    <row r="3" spans="2:17" ht="30.75" customHeight="1">
      <c r="B3" s="70"/>
      <c r="C3" s="364" t="s">
        <v>126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6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7" t="s">
        <v>214</v>
      </c>
      <c r="D5" s="367"/>
      <c r="E5" s="367"/>
      <c r="F5" s="367"/>
      <c r="G5" s="367"/>
      <c r="H5" s="367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9" t="s">
        <v>171</v>
      </c>
      <c r="D6" s="369"/>
      <c r="E6" s="369"/>
      <c r="F6" s="369"/>
      <c r="G6" s="369"/>
      <c r="H6" s="369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6" customFormat="1" ht="11.25">
      <c r="A42" s="241"/>
      <c r="B42" s="242"/>
      <c r="C42" s="368" t="s">
        <v>335</v>
      </c>
      <c r="D42" s="368"/>
      <c r="E42" s="368"/>
      <c r="F42" s="368"/>
      <c r="G42" s="368"/>
      <c r="H42" s="368"/>
      <c r="I42" s="243"/>
      <c r="J42" s="243"/>
      <c r="K42" s="243"/>
      <c r="L42" s="243"/>
      <c r="M42" s="243"/>
      <c r="N42" s="244"/>
      <c r="O42" s="244"/>
      <c r="P42" s="244"/>
      <c r="Q42" s="245"/>
    </row>
    <row r="43" spans="1:17" s="246" customFormat="1" ht="11.25">
      <c r="A43" s="241"/>
      <c r="B43" s="242"/>
      <c r="C43" s="370" t="s">
        <v>336</v>
      </c>
      <c r="D43" s="370"/>
      <c r="E43" s="371"/>
      <c r="F43" s="372"/>
      <c r="G43" s="372"/>
      <c r="H43" s="372"/>
      <c r="I43" s="372"/>
      <c r="J43" s="372"/>
      <c r="K43" s="372"/>
      <c r="L43" s="242"/>
      <c r="M43" s="243"/>
      <c r="N43" s="244"/>
      <c r="O43" s="244"/>
      <c r="P43" s="244"/>
      <c r="Q43" s="245"/>
    </row>
    <row r="44" spans="1:17" s="246" customFormat="1" ht="11.25">
      <c r="A44" s="241"/>
      <c r="B44" s="242"/>
      <c r="C44" s="370" t="s">
        <v>337</v>
      </c>
      <c r="D44" s="370"/>
      <c r="E44" s="371"/>
      <c r="F44" s="372"/>
      <c r="G44" s="372"/>
      <c r="H44" s="372"/>
      <c r="I44" s="372"/>
      <c r="J44" s="372"/>
      <c r="K44" s="372"/>
      <c r="L44" s="242"/>
      <c r="M44" s="243"/>
      <c r="N44" s="244"/>
      <c r="O44" s="244"/>
      <c r="P44" s="244"/>
      <c r="Q44" s="245"/>
    </row>
    <row r="45" spans="1:17" s="246" customFormat="1" ht="11.25">
      <c r="A45" s="241"/>
      <c r="B45" s="242"/>
      <c r="C45" s="370" t="s">
        <v>197</v>
      </c>
      <c r="D45" s="370"/>
      <c r="E45" s="375" t="s">
        <v>338</v>
      </c>
      <c r="F45" s="372"/>
      <c r="G45" s="372"/>
      <c r="H45" s="372"/>
      <c r="I45" s="372"/>
      <c r="J45" s="372"/>
      <c r="K45" s="372"/>
      <c r="L45" s="242"/>
      <c r="M45" s="243"/>
      <c r="N45" s="244"/>
      <c r="O45" s="244"/>
      <c r="P45" s="244"/>
      <c r="Q45" s="245"/>
    </row>
    <row r="46" spans="1:17" s="246" customFormat="1" ht="11.25">
      <c r="A46" s="241"/>
      <c r="B46" s="242"/>
      <c r="C46" s="370" t="s">
        <v>339</v>
      </c>
      <c r="D46" s="370"/>
      <c r="E46" s="376"/>
      <c r="F46" s="373"/>
      <c r="G46" s="373"/>
      <c r="H46" s="373"/>
      <c r="I46" s="373"/>
      <c r="J46" s="373"/>
      <c r="K46" s="371"/>
      <c r="L46" s="242"/>
      <c r="M46" s="243"/>
      <c r="N46" s="244"/>
      <c r="O46" s="244"/>
      <c r="P46" s="244"/>
      <c r="Q46" s="245"/>
    </row>
    <row r="47" spans="1:17" s="246" customFormat="1" ht="25.5" customHeight="1">
      <c r="A47" s="241"/>
      <c r="B47" s="242"/>
      <c r="C47" s="370" t="s">
        <v>340</v>
      </c>
      <c r="D47" s="370"/>
      <c r="E47" s="373" t="s">
        <v>341</v>
      </c>
      <c r="F47" s="373"/>
      <c r="G47" s="373"/>
      <c r="H47" s="373"/>
      <c r="I47" s="373"/>
      <c r="J47" s="373"/>
      <c r="K47" s="371"/>
      <c r="L47" s="242"/>
      <c r="M47" s="243"/>
      <c r="N47" s="244"/>
      <c r="O47" s="244"/>
      <c r="P47" s="244"/>
      <c r="Q47" s="245"/>
    </row>
    <row r="48" spans="1:17" s="246" customFormat="1" ht="11.25">
      <c r="A48" s="241"/>
      <c r="B48" s="242"/>
      <c r="C48" s="247"/>
      <c r="D48" s="247"/>
      <c r="E48" s="247"/>
      <c r="F48" s="247"/>
      <c r="G48" s="247"/>
      <c r="H48" s="247"/>
      <c r="I48" s="243"/>
      <c r="J48" s="243"/>
      <c r="K48" s="243"/>
      <c r="L48" s="243"/>
      <c r="M48" s="243"/>
      <c r="N48" s="244"/>
      <c r="O48" s="244"/>
      <c r="P48" s="244"/>
      <c r="Q48" s="245"/>
    </row>
    <row r="49" spans="1:17" s="246" customFormat="1" ht="11.25">
      <c r="A49" s="241"/>
      <c r="B49" s="242"/>
      <c r="C49" s="368" t="s">
        <v>342</v>
      </c>
      <c r="D49" s="368"/>
      <c r="E49" s="368"/>
      <c r="F49" s="368"/>
      <c r="G49" s="368"/>
      <c r="H49" s="368"/>
      <c r="I49" s="243"/>
      <c r="J49" s="243"/>
      <c r="K49" s="243"/>
      <c r="L49" s="243"/>
      <c r="M49" s="243"/>
      <c r="N49" s="244"/>
      <c r="O49" s="244"/>
      <c r="P49" s="244"/>
      <c r="Q49" s="245"/>
    </row>
    <row r="50" spans="1:17" s="246" customFormat="1" ht="11.25">
      <c r="A50" s="241"/>
      <c r="B50" s="242"/>
      <c r="C50" s="370" t="s">
        <v>336</v>
      </c>
      <c r="D50" s="370"/>
      <c r="E50" s="371"/>
      <c r="F50" s="374"/>
      <c r="G50" s="374"/>
      <c r="H50" s="374"/>
      <c r="I50" s="374"/>
      <c r="J50" s="374"/>
      <c r="K50" s="374"/>
      <c r="L50" s="242"/>
      <c r="M50" s="243"/>
      <c r="N50" s="244"/>
      <c r="O50" s="244"/>
      <c r="P50" s="244"/>
      <c r="Q50" s="245"/>
    </row>
    <row r="51" spans="1:17" s="246" customFormat="1" ht="11.25">
      <c r="A51" s="241"/>
      <c r="B51" s="242"/>
      <c r="C51" s="370" t="s">
        <v>337</v>
      </c>
      <c r="D51" s="370"/>
      <c r="E51" s="377"/>
      <c r="F51" s="374"/>
      <c r="G51" s="374"/>
      <c r="H51" s="374"/>
      <c r="I51" s="374"/>
      <c r="J51" s="374"/>
      <c r="K51" s="374"/>
      <c r="L51" s="242"/>
      <c r="M51" s="243"/>
      <c r="N51" s="244"/>
      <c r="O51" s="244"/>
      <c r="P51" s="244"/>
      <c r="Q51" s="245"/>
    </row>
    <row r="52" spans="1:17" s="246" customFormat="1" ht="11.25">
      <c r="A52" s="241"/>
      <c r="B52" s="242"/>
      <c r="C52" s="370" t="s">
        <v>197</v>
      </c>
      <c r="D52" s="370"/>
      <c r="E52" s="378"/>
      <c r="F52" s="379"/>
      <c r="G52" s="379"/>
      <c r="H52" s="379"/>
      <c r="I52" s="379"/>
      <c r="J52" s="379"/>
      <c r="K52" s="379"/>
      <c r="L52" s="242"/>
      <c r="M52" s="243"/>
      <c r="N52" s="244"/>
      <c r="O52" s="244"/>
      <c r="P52" s="244"/>
      <c r="Q52" s="245"/>
    </row>
    <row r="53" spans="1:17" s="246" customFormat="1" ht="11.25">
      <c r="A53" s="241"/>
      <c r="B53" s="242"/>
      <c r="C53" s="370" t="s">
        <v>339</v>
      </c>
      <c r="D53" s="370"/>
      <c r="E53" s="376"/>
      <c r="F53" s="373"/>
      <c r="G53" s="373"/>
      <c r="H53" s="373"/>
      <c r="I53" s="373"/>
      <c r="J53" s="373"/>
      <c r="K53" s="371"/>
      <c r="L53" s="242"/>
      <c r="M53" s="243"/>
      <c r="N53" s="244"/>
      <c r="O53" s="244"/>
      <c r="P53" s="244"/>
      <c r="Q53" s="245"/>
    </row>
    <row r="54" spans="1:17" s="246" customFormat="1" ht="11.25" customHeight="1">
      <c r="A54" s="241"/>
      <c r="B54" s="242"/>
      <c r="C54" s="370" t="s">
        <v>340</v>
      </c>
      <c r="D54" s="370"/>
      <c r="E54" s="373"/>
      <c r="F54" s="373"/>
      <c r="G54" s="373"/>
      <c r="H54" s="373"/>
      <c r="I54" s="373"/>
      <c r="J54" s="373"/>
      <c r="K54" s="373"/>
      <c r="L54" s="242"/>
      <c r="M54" s="243"/>
      <c r="N54" s="244"/>
      <c r="O54" s="244"/>
      <c r="P54" s="244"/>
      <c r="Q54" s="245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3" t="s">
        <v>325</v>
      </c>
      <c r="G9" s="122"/>
      <c r="H9" s="115"/>
    </row>
    <row r="10" spans="4:8" ht="26.25" customHeight="1">
      <c r="D10" s="95"/>
      <c r="E10" s="452" t="s">
        <v>493</v>
      </c>
      <c r="F10" s="453"/>
      <c r="G10" s="454"/>
      <c r="H10" s="115"/>
    </row>
    <row r="11" spans="4:8" ht="12" thickBot="1">
      <c r="D11" s="95"/>
      <c r="E11" s="182"/>
      <c r="F11" s="182"/>
      <c r="G11" s="182"/>
      <c r="H11" s="115"/>
    </row>
    <row r="12" spans="4:8" ht="42" customHeight="1" thickBot="1">
      <c r="D12" s="95"/>
      <c r="E12" s="455" t="s">
        <v>2</v>
      </c>
      <c r="F12" s="456"/>
      <c r="G12" s="457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45"/>
      <c r="E14" s="329">
        <v>1</v>
      </c>
      <c r="F14" s="330">
        <f>E14+1</f>
        <v>2</v>
      </c>
      <c r="G14" s="331">
        <v>3</v>
      </c>
      <c r="H14" s="115"/>
    </row>
    <row r="15" spans="4:8" ht="11.25">
      <c r="D15" s="345"/>
      <c r="E15" s="339">
        <v>1</v>
      </c>
      <c r="F15" s="340" t="s">
        <v>268</v>
      </c>
      <c r="G15" s="347"/>
      <c r="H15" s="115"/>
    </row>
    <row r="16" spans="4:8" ht="22.5">
      <c r="D16" s="345"/>
      <c r="E16" s="339">
        <v>2</v>
      </c>
      <c r="F16" s="340" t="s">
        <v>269</v>
      </c>
      <c r="G16" s="347"/>
      <c r="H16" s="115"/>
    </row>
    <row r="17" spans="4:8" ht="55.5" customHeight="1">
      <c r="D17" s="345"/>
      <c r="E17" s="339">
        <v>3</v>
      </c>
      <c r="F17" s="340" t="s">
        <v>270</v>
      </c>
      <c r="G17" s="347"/>
      <c r="H17" s="115"/>
    </row>
    <row r="18" spans="4:8" ht="22.5">
      <c r="D18" s="345"/>
      <c r="E18" s="339">
        <v>4</v>
      </c>
      <c r="F18" s="340" t="s">
        <v>208</v>
      </c>
      <c r="G18" s="349"/>
      <c r="H18" s="115"/>
    </row>
    <row r="19" spans="4:8" ht="11.25">
      <c r="D19" s="345"/>
      <c r="E19" s="350" t="s">
        <v>462</v>
      </c>
      <c r="F19" s="163" t="s">
        <v>495</v>
      </c>
      <c r="G19" s="347"/>
      <c r="H19" s="115"/>
    </row>
    <row r="20" spans="4:8" ht="11.25">
      <c r="D20" s="345"/>
      <c r="E20" s="350" t="s">
        <v>463</v>
      </c>
      <c r="F20" s="163" t="s">
        <v>494</v>
      </c>
      <c r="G20" s="347"/>
      <c r="H20" s="115"/>
    </row>
    <row r="21" spans="4:8" ht="11.25">
      <c r="D21" s="345"/>
      <c r="E21" s="350" t="s">
        <v>209</v>
      </c>
      <c r="F21" s="163" t="s">
        <v>211</v>
      </c>
      <c r="G21" s="347"/>
      <c r="H21" s="115"/>
    </row>
    <row r="22" spans="4:8" ht="11.25">
      <c r="D22" s="345"/>
      <c r="E22" s="350" t="s">
        <v>210</v>
      </c>
      <c r="F22" s="163" t="s">
        <v>496</v>
      </c>
      <c r="G22" s="347"/>
      <c r="H22" s="115"/>
    </row>
    <row r="23" spans="4:8" ht="33.75">
      <c r="D23" s="345" t="s">
        <v>482</v>
      </c>
      <c r="E23" s="339">
        <v>5</v>
      </c>
      <c r="F23" s="340" t="s">
        <v>229</v>
      </c>
      <c r="G23" s="347"/>
      <c r="H23" s="115"/>
    </row>
    <row r="24" spans="4:8" ht="33.75">
      <c r="D24" s="345"/>
      <c r="E24" s="339">
        <v>6</v>
      </c>
      <c r="F24" s="332" t="s">
        <v>5</v>
      </c>
      <c r="G24" s="347"/>
      <c r="H24" s="115"/>
    </row>
    <row r="25" spans="4:8" ht="12" thickBot="1">
      <c r="D25" s="345" t="s">
        <v>481</v>
      </c>
      <c r="E25" s="341"/>
      <c r="F25" s="342" t="s">
        <v>232</v>
      </c>
      <c r="G25" s="343"/>
      <c r="H25" s="115"/>
    </row>
    <row r="26" spans="4:8" ht="11.25">
      <c r="D26" s="95"/>
      <c r="E26" s="182"/>
      <c r="F26" s="182"/>
      <c r="G26" s="182"/>
      <c r="H26" s="115"/>
    </row>
    <row r="27" spans="4:8" ht="27.75" customHeight="1">
      <c r="D27" s="95"/>
      <c r="E27" s="450" t="s">
        <v>230</v>
      </c>
      <c r="F27" s="451"/>
      <c r="G27" s="451"/>
      <c r="H27" s="115"/>
    </row>
    <row r="28" spans="4:8" ht="27.75" customHeight="1">
      <c r="D28" s="95"/>
      <c r="E28" s="450" t="s">
        <v>228</v>
      </c>
      <c r="F28" s="451"/>
      <c r="G28" s="451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E45" sqref="E45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3" t="s">
        <v>127</v>
      </c>
      <c r="B1" s="253" t="s">
        <v>128</v>
      </c>
      <c r="C1" s="253" t="s">
        <v>129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82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2" customWidth="1"/>
  </cols>
  <sheetData>
    <row r="1" spans="2:8" ht="12.75">
      <c r="B1" t="s">
        <v>472</v>
      </c>
      <c r="C1" s="142" t="s">
        <v>473</v>
      </c>
      <c r="D1" s="142" t="s">
        <v>475</v>
      </c>
      <c r="E1" s="142" t="s">
        <v>476</v>
      </c>
      <c r="F1" s="142" t="s">
        <v>477</v>
      </c>
      <c r="G1" s="142" t="s">
        <v>478</v>
      </c>
      <c r="H1" s="142" t="s">
        <v>479</v>
      </c>
    </row>
    <row r="2" spans="1:8" ht="12.75">
      <c r="A2" s="142">
        <v>1</v>
      </c>
      <c r="B2" s="272" t="s">
        <v>497</v>
      </c>
      <c r="C2" s="272" t="s">
        <v>499</v>
      </c>
      <c r="D2" s="272" t="s">
        <v>500</v>
      </c>
      <c r="E2" s="272" t="s">
        <v>743</v>
      </c>
      <c r="F2" s="272" t="s">
        <v>744</v>
      </c>
      <c r="G2" s="272" t="s">
        <v>745</v>
      </c>
      <c r="H2" s="142" t="s">
        <v>31</v>
      </c>
    </row>
    <row r="3" spans="1:8" ht="12.75">
      <c r="A3" s="142">
        <v>2</v>
      </c>
      <c r="B3" s="272" t="s">
        <v>497</v>
      </c>
      <c r="C3" s="272" t="s">
        <v>501</v>
      </c>
      <c r="D3" s="272" t="s">
        <v>502</v>
      </c>
      <c r="E3" s="272" t="s">
        <v>746</v>
      </c>
      <c r="F3" s="272" t="s">
        <v>747</v>
      </c>
      <c r="G3" s="272" t="s">
        <v>748</v>
      </c>
      <c r="H3" s="142" t="s">
        <v>31</v>
      </c>
    </row>
    <row r="4" spans="1:8" ht="12.75">
      <c r="A4" s="142">
        <v>3</v>
      </c>
      <c r="B4" s="272" t="s">
        <v>497</v>
      </c>
      <c r="C4" s="272" t="s">
        <v>501</v>
      </c>
      <c r="D4" s="272" t="s">
        <v>502</v>
      </c>
      <c r="E4" s="272" t="s">
        <v>749</v>
      </c>
      <c r="F4" s="272" t="s">
        <v>747</v>
      </c>
      <c r="G4" s="272" t="s">
        <v>750</v>
      </c>
      <c r="H4" s="142" t="s">
        <v>31</v>
      </c>
    </row>
    <row r="5" spans="1:8" ht="12.75">
      <c r="A5" s="142">
        <v>4</v>
      </c>
      <c r="B5" s="272" t="s">
        <v>497</v>
      </c>
      <c r="C5" s="272" t="s">
        <v>505</v>
      </c>
      <c r="D5" s="272" t="s">
        <v>506</v>
      </c>
      <c r="E5" s="272" t="s">
        <v>751</v>
      </c>
      <c r="F5" s="272" t="s">
        <v>747</v>
      </c>
      <c r="G5" s="272" t="s">
        <v>752</v>
      </c>
      <c r="H5" s="142" t="s">
        <v>31</v>
      </c>
    </row>
    <row r="6" spans="1:8" ht="12.75">
      <c r="A6" s="142">
        <v>5</v>
      </c>
      <c r="B6" s="272" t="s">
        <v>497</v>
      </c>
      <c r="C6" s="272" t="s">
        <v>509</v>
      </c>
      <c r="D6" s="272" t="s">
        <v>510</v>
      </c>
      <c r="E6" s="272" t="s">
        <v>753</v>
      </c>
      <c r="F6" s="272" t="s">
        <v>747</v>
      </c>
      <c r="G6" s="272" t="s">
        <v>754</v>
      </c>
      <c r="H6" s="142" t="s">
        <v>31</v>
      </c>
    </row>
    <row r="7" spans="1:8" ht="12.75">
      <c r="A7" s="142">
        <v>6</v>
      </c>
      <c r="B7" s="272" t="s">
        <v>497</v>
      </c>
      <c r="C7" s="272" t="s">
        <v>511</v>
      </c>
      <c r="D7" s="272" t="s">
        <v>512</v>
      </c>
      <c r="E7" s="272" t="s">
        <v>755</v>
      </c>
      <c r="F7" s="272" t="s">
        <v>747</v>
      </c>
      <c r="G7" s="272" t="s">
        <v>756</v>
      </c>
      <c r="H7" s="142" t="s">
        <v>31</v>
      </c>
    </row>
    <row r="8" spans="1:8" ht="12.75">
      <c r="A8" s="142">
        <v>7</v>
      </c>
      <c r="B8" s="272" t="s">
        <v>497</v>
      </c>
      <c r="C8" s="272"/>
      <c r="D8" s="272" t="s">
        <v>498</v>
      </c>
      <c r="E8" s="272" t="s">
        <v>757</v>
      </c>
      <c r="F8" s="272" t="s">
        <v>758</v>
      </c>
      <c r="G8" s="272" t="s">
        <v>745</v>
      </c>
      <c r="H8" s="142" t="s">
        <v>31</v>
      </c>
    </row>
    <row r="9" spans="1:8" ht="12.75">
      <c r="A9" s="142">
        <v>8</v>
      </c>
      <c r="B9" s="272" t="s">
        <v>497</v>
      </c>
      <c r="C9" s="272"/>
      <c r="D9" s="272" t="s">
        <v>498</v>
      </c>
      <c r="E9" s="272" t="s">
        <v>759</v>
      </c>
      <c r="F9" s="272" t="s">
        <v>760</v>
      </c>
      <c r="G9" s="272" t="s">
        <v>745</v>
      </c>
      <c r="H9" s="142" t="s">
        <v>31</v>
      </c>
    </row>
    <row r="10" spans="1:8" ht="12.75">
      <c r="A10" s="142">
        <v>9</v>
      </c>
      <c r="B10" s="272" t="s">
        <v>513</v>
      </c>
      <c r="C10" s="272" t="s">
        <v>515</v>
      </c>
      <c r="D10" s="272" t="s">
        <v>516</v>
      </c>
      <c r="E10" s="272" t="s">
        <v>761</v>
      </c>
      <c r="F10" s="272" t="s">
        <v>762</v>
      </c>
      <c r="G10" s="272" t="s">
        <v>763</v>
      </c>
      <c r="H10" s="142" t="s">
        <v>31</v>
      </c>
    </row>
    <row r="11" spans="1:8" ht="12.75">
      <c r="A11" s="142">
        <v>10</v>
      </c>
      <c r="B11" s="272" t="s">
        <v>513</v>
      </c>
      <c r="C11" s="272" t="s">
        <v>517</v>
      </c>
      <c r="D11" s="272" t="s">
        <v>518</v>
      </c>
      <c r="E11" s="272" t="s">
        <v>764</v>
      </c>
      <c r="F11" s="272" t="s">
        <v>765</v>
      </c>
      <c r="G11" s="272" t="s">
        <v>763</v>
      </c>
      <c r="H11" s="142" t="s">
        <v>31</v>
      </c>
    </row>
    <row r="12" spans="1:8" ht="12.75">
      <c r="A12" s="142">
        <v>11</v>
      </c>
      <c r="B12" s="272" t="s">
        <v>513</v>
      </c>
      <c r="C12" s="272" t="s">
        <v>517</v>
      </c>
      <c r="D12" s="272" t="s">
        <v>518</v>
      </c>
      <c r="E12" s="272" t="s">
        <v>766</v>
      </c>
      <c r="F12" s="272" t="s">
        <v>767</v>
      </c>
      <c r="G12" s="272" t="s">
        <v>763</v>
      </c>
      <c r="H12" s="142" t="s">
        <v>31</v>
      </c>
    </row>
    <row r="13" spans="1:8" ht="12.75">
      <c r="A13" s="142">
        <v>12</v>
      </c>
      <c r="B13" s="272" t="s">
        <v>513</v>
      </c>
      <c r="C13" s="272" t="s">
        <v>519</v>
      </c>
      <c r="D13" s="272" t="s">
        <v>520</v>
      </c>
      <c r="E13" s="272" t="s">
        <v>768</v>
      </c>
      <c r="F13" s="272" t="s">
        <v>747</v>
      </c>
      <c r="G13" s="272" t="s">
        <v>769</v>
      </c>
      <c r="H13" s="142" t="s">
        <v>31</v>
      </c>
    </row>
    <row r="14" spans="1:8" ht="12.75">
      <c r="A14" s="142">
        <v>13</v>
      </c>
      <c r="B14" s="272" t="s">
        <v>513</v>
      </c>
      <c r="C14" s="272" t="s">
        <v>521</v>
      </c>
      <c r="D14" s="272" t="s">
        <v>522</v>
      </c>
      <c r="E14" s="272" t="s">
        <v>770</v>
      </c>
      <c r="F14" s="272" t="s">
        <v>771</v>
      </c>
      <c r="G14" s="272" t="s">
        <v>763</v>
      </c>
      <c r="H14" s="142" t="s">
        <v>31</v>
      </c>
    </row>
    <row r="15" spans="1:8" ht="12.75">
      <c r="A15" s="142">
        <v>14</v>
      </c>
      <c r="B15" s="272" t="s">
        <v>513</v>
      </c>
      <c r="C15" s="272" t="s">
        <v>523</v>
      </c>
      <c r="D15" s="272" t="s">
        <v>524</v>
      </c>
      <c r="E15" s="272" t="s">
        <v>772</v>
      </c>
      <c r="F15" s="272" t="s">
        <v>747</v>
      </c>
      <c r="G15" s="272" t="s">
        <v>773</v>
      </c>
      <c r="H15" s="142" t="s">
        <v>31</v>
      </c>
    </row>
    <row r="16" spans="1:8" ht="12.75">
      <c r="A16" s="142">
        <v>15</v>
      </c>
      <c r="B16" s="272" t="s">
        <v>513</v>
      </c>
      <c r="C16" s="272" t="s">
        <v>525</v>
      </c>
      <c r="D16" s="272" t="s">
        <v>526</v>
      </c>
      <c r="E16" s="272" t="s">
        <v>774</v>
      </c>
      <c r="F16" s="272" t="s">
        <v>747</v>
      </c>
      <c r="G16" s="272" t="s">
        <v>775</v>
      </c>
      <c r="H16" s="142" t="s">
        <v>31</v>
      </c>
    </row>
    <row r="17" spans="1:8" ht="12.75">
      <c r="A17" s="142">
        <v>16</v>
      </c>
      <c r="B17" s="272" t="s">
        <v>513</v>
      </c>
      <c r="C17" s="272"/>
      <c r="D17" s="272" t="s">
        <v>514</v>
      </c>
      <c r="E17" s="272" t="s">
        <v>776</v>
      </c>
      <c r="F17" s="272" t="s">
        <v>777</v>
      </c>
      <c r="G17" s="272" t="s">
        <v>778</v>
      </c>
      <c r="H17" s="142" t="s">
        <v>31</v>
      </c>
    </row>
    <row r="18" spans="1:8" ht="12.75">
      <c r="A18" s="142">
        <v>17</v>
      </c>
      <c r="B18" s="272" t="s">
        <v>513</v>
      </c>
      <c r="C18" s="272"/>
      <c r="D18" s="272" t="s">
        <v>514</v>
      </c>
      <c r="E18" s="272" t="s">
        <v>779</v>
      </c>
      <c r="F18" s="272" t="s">
        <v>747</v>
      </c>
      <c r="G18" s="272" t="s">
        <v>763</v>
      </c>
      <c r="H18" s="142" t="s">
        <v>31</v>
      </c>
    </row>
    <row r="19" spans="1:8" ht="12.75">
      <c r="A19" s="142">
        <v>18</v>
      </c>
      <c r="B19" s="272" t="s">
        <v>527</v>
      </c>
      <c r="C19" s="272" t="s">
        <v>527</v>
      </c>
      <c r="D19" s="272" t="s">
        <v>528</v>
      </c>
      <c r="E19" s="272" t="s">
        <v>780</v>
      </c>
      <c r="F19" s="272" t="s">
        <v>781</v>
      </c>
      <c r="G19" s="272" t="s">
        <v>782</v>
      </c>
      <c r="H19" s="142" t="s">
        <v>31</v>
      </c>
    </row>
    <row r="20" spans="1:8" ht="12.75">
      <c r="A20" s="142">
        <v>19</v>
      </c>
      <c r="B20" s="272" t="s">
        <v>527</v>
      </c>
      <c r="C20" s="272" t="s">
        <v>527</v>
      </c>
      <c r="D20" s="272" t="s">
        <v>528</v>
      </c>
      <c r="E20" s="272" t="s">
        <v>783</v>
      </c>
      <c r="F20" s="272" t="s">
        <v>784</v>
      </c>
      <c r="G20" s="272" t="s">
        <v>782</v>
      </c>
      <c r="H20" s="142" t="s">
        <v>31</v>
      </c>
    </row>
    <row r="21" spans="1:8" ht="12.75">
      <c r="A21" s="142">
        <v>20</v>
      </c>
      <c r="B21" s="272" t="s">
        <v>527</v>
      </c>
      <c r="C21" s="272" t="s">
        <v>527</v>
      </c>
      <c r="D21" s="272" t="s">
        <v>528</v>
      </c>
      <c r="E21" s="272" t="s">
        <v>785</v>
      </c>
      <c r="F21" s="272" t="s">
        <v>786</v>
      </c>
      <c r="G21" s="272" t="s">
        <v>782</v>
      </c>
      <c r="H21" s="142" t="s">
        <v>31</v>
      </c>
    </row>
    <row r="22" spans="1:8" ht="12.75">
      <c r="A22" s="142">
        <v>21</v>
      </c>
      <c r="B22" s="272" t="s">
        <v>527</v>
      </c>
      <c r="C22" s="272" t="s">
        <v>527</v>
      </c>
      <c r="D22" s="272" t="s">
        <v>528</v>
      </c>
      <c r="E22" s="272" t="s">
        <v>787</v>
      </c>
      <c r="F22" s="272" t="s">
        <v>788</v>
      </c>
      <c r="G22" s="272" t="s">
        <v>782</v>
      </c>
      <c r="H22" s="142" t="s">
        <v>31</v>
      </c>
    </row>
    <row r="23" spans="1:8" ht="12.75">
      <c r="A23" s="142">
        <v>22</v>
      </c>
      <c r="B23" s="272" t="s">
        <v>527</v>
      </c>
      <c r="C23" s="272" t="s">
        <v>527</v>
      </c>
      <c r="D23" s="272" t="s">
        <v>528</v>
      </c>
      <c r="E23" s="272" t="s">
        <v>789</v>
      </c>
      <c r="F23" s="272" t="s">
        <v>790</v>
      </c>
      <c r="G23" s="272" t="s">
        <v>782</v>
      </c>
      <c r="H23" s="142" t="s">
        <v>31</v>
      </c>
    </row>
    <row r="24" spans="1:8" ht="12.75">
      <c r="A24" s="142">
        <v>23</v>
      </c>
      <c r="B24" s="272" t="s">
        <v>527</v>
      </c>
      <c r="C24" s="272" t="s">
        <v>527</v>
      </c>
      <c r="D24" s="272" t="s">
        <v>528</v>
      </c>
      <c r="E24" s="272" t="s">
        <v>791</v>
      </c>
      <c r="F24" s="272" t="s">
        <v>792</v>
      </c>
      <c r="G24" s="272" t="s">
        <v>782</v>
      </c>
      <c r="H24" s="142" t="s">
        <v>31</v>
      </c>
    </row>
    <row r="25" spans="1:8" ht="12.75">
      <c r="A25" s="142">
        <v>24</v>
      </c>
      <c r="B25" s="272" t="s">
        <v>527</v>
      </c>
      <c r="C25" s="272" t="s">
        <v>527</v>
      </c>
      <c r="D25" s="272" t="s">
        <v>528</v>
      </c>
      <c r="E25" s="272" t="s">
        <v>793</v>
      </c>
      <c r="F25" s="272" t="s">
        <v>794</v>
      </c>
      <c r="G25" s="272" t="s">
        <v>795</v>
      </c>
      <c r="H25" s="142" t="s">
        <v>31</v>
      </c>
    </row>
    <row r="26" spans="1:8" ht="12.75">
      <c r="A26" s="142">
        <v>25</v>
      </c>
      <c r="B26" s="272" t="s">
        <v>796</v>
      </c>
      <c r="C26" s="272" t="s">
        <v>798</v>
      </c>
      <c r="D26" s="272" t="s">
        <v>797</v>
      </c>
      <c r="E26" s="272" t="s">
        <v>799</v>
      </c>
      <c r="F26" s="272" t="s">
        <v>800</v>
      </c>
      <c r="G26" s="272" t="s">
        <v>801</v>
      </c>
      <c r="H26" s="142" t="s">
        <v>29</v>
      </c>
    </row>
    <row r="27" spans="1:8" ht="12.75">
      <c r="A27" s="142">
        <v>26</v>
      </c>
      <c r="B27" s="272" t="s">
        <v>529</v>
      </c>
      <c r="C27" s="272"/>
      <c r="D27" s="272" t="s">
        <v>530</v>
      </c>
      <c r="E27" s="272" t="s">
        <v>802</v>
      </c>
      <c r="F27" s="272" t="s">
        <v>803</v>
      </c>
      <c r="G27" s="272" t="s">
        <v>804</v>
      </c>
      <c r="H27" s="142" t="s">
        <v>31</v>
      </c>
    </row>
    <row r="28" spans="1:8" ht="12.75">
      <c r="A28" s="142">
        <v>27</v>
      </c>
      <c r="B28" s="272" t="s">
        <v>529</v>
      </c>
      <c r="C28" s="272"/>
      <c r="D28" s="272" t="s">
        <v>530</v>
      </c>
      <c r="E28" s="272" t="s">
        <v>805</v>
      </c>
      <c r="F28" s="272" t="s">
        <v>806</v>
      </c>
      <c r="G28" s="272" t="s">
        <v>807</v>
      </c>
      <c r="H28" s="142" t="s">
        <v>31</v>
      </c>
    </row>
    <row r="29" spans="1:8" ht="12.75">
      <c r="A29" s="142">
        <v>28</v>
      </c>
      <c r="B29" s="272" t="s">
        <v>529</v>
      </c>
      <c r="C29" s="272"/>
      <c r="D29" s="272" t="s">
        <v>530</v>
      </c>
      <c r="E29" s="272" t="s">
        <v>808</v>
      </c>
      <c r="F29" s="272" t="s">
        <v>809</v>
      </c>
      <c r="G29" s="272" t="s">
        <v>810</v>
      </c>
      <c r="H29" s="142" t="s">
        <v>31</v>
      </c>
    </row>
    <row r="30" spans="1:8" ht="12.75">
      <c r="A30" s="142">
        <v>29</v>
      </c>
      <c r="B30" s="272" t="s">
        <v>529</v>
      </c>
      <c r="C30" s="272"/>
      <c r="D30" s="272" t="s">
        <v>530</v>
      </c>
      <c r="E30" s="272" t="s">
        <v>811</v>
      </c>
      <c r="F30" s="272" t="s">
        <v>812</v>
      </c>
      <c r="G30" s="272" t="s">
        <v>810</v>
      </c>
      <c r="H30" s="142" t="s">
        <v>31</v>
      </c>
    </row>
    <row r="31" spans="1:8" ht="12.75">
      <c r="A31" s="142">
        <v>30</v>
      </c>
      <c r="B31" s="272" t="s">
        <v>531</v>
      </c>
      <c r="C31" s="272" t="s">
        <v>533</v>
      </c>
      <c r="D31" s="272" t="s">
        <v>534</v>
      </c>
      <c r="E31" s="272" t="s">
        <v>813</v>
      </c>
      <c r="F31" s="272" t="s">
        <v>814</v>
      </c>
      <c r="G31" s="272" t="s">
        <v>815</v>
      </c>
      <c r="H31" s="142" t="s">
        <v>31</v>
      </c>
    </row>
    <row r="32" spans="1:8" ht="12.75">
      <c r="A32" s="142">
        <v>31</v>
      </c>
      <c r="B32" s="272" t="s">
        <v>531</v>
      </c>
      <c r="C32" s="272" t="s">
        <v>533</v>
      </c>
      <c r="D32" s="272" t="s">
        <v>534</v>
      </c>
      <c r="E32" s="272" t="s">
        <v>816</v>
      </c>
      <c r="F32" s="272" t="s">
        <v>817</v>
      </c>
      <c r="G32" s="272" t="s">
        <v>795</v>
      </c>
      <c r="H32" s="142" t="s">
        <v>31</v>
      </c>
    </row>
    <row r="33" spans="1:8" ht="12.75">
      <c r="A33" s="142">
        <v>32</v>
      </c>
      <c r="B33" s="272" t="s">
        <v>531</v>
      </c>
      <c r="C33" s="272" t="s">
        <v>535</v>
      </c>
      <c r="D33" s="272" t="s">
        <v>536</v>
      </c>
      <c r="E33" s="272" t="s">
        <v>818</v>
      </c>
      <c r="F33" s="272" t="s">
        <v>819</v>
      </c>
      <c r="G33" s="272" t="s">
        <v>815</v>
      </c>
      <c r="H33" s="142" t="s">
        <v>31</v>
      </c>
    </row>
    <row r="34" spans="1:8" ht="12.75">
      <c r="A34" s="142">
        <v>33</v>
      </c>
      <c r="B34" s="272" t="s">
        <v>531</v>
      </c>
      <c r="C34" s="272" t="s">
        <v>539</v>
      </c>
      <c r="D34" s="272" t="s">
        <v>540</v>
      </c>
      <c r="E34" s="272" t="s">
        <v>820</v>
      </c>
      <c r="F34" s="272" t="s">
        <v>821</v>
      </c>
      <c r="G34" s="272" t="s">
        <v>815</v>
      </c>
      <c r="H34" s="142" t="s">
        <v>31</v>
      </c>
    </row>
    <row r="35" spans="1:8" ht="12.75">
      <c r="A35" s="142">
        <v>34</v>
      </c>
      <c r="B35" s="272" t="s">
        <v>531</v>
      </c>
      <c r="C35" s="272" t="s">
        <v>541</v>
      </c>
      <c r="D35" s="272" t="s">
        <v>542</v>
      </c>
      <c r="E35" s="272" t="s">
        <v>822</v>
      </c>
      <c r="F35" s="272" t="s">
        <v>823</v>
      </c>
      <c r="G35" s="272" t="s">
        <v>815</v>
      </c>
      <c r="H35" s="142" t="s">
        <v>31</v>
      </c>
    </row>
    <row r="36" spans="1:8" ht="12.75">
      <c r="A36" s="142">
        <v>35</v>
      </c>
      <c r="B36" s="272" t="s">
        <v>531</v>
      </c>
      <c r="C36" s="272" t="s">
        <v>541</v>
      </c>
      <c r="D36" s="272" t="s">
        <v>542</v>
      </c>
      <c r="E36" s="272" t="s">
        <v>824</v>
      </c>
      <c r="F36" s="272" t="s">
        <v>825</v>
      </c>
      <c r="G36" s="272" t="s">
        <v>815</v>
      </c>
      <c r="H36" s="142" t="s">
        <v>31</v>
      </c>
    </row>
    <row r="37" spans="1:8" ht="12.75">
      <c r="A37" s="142">
        <v>36</v>
      </c>
      <c r="B37" s="272" t="s">
        <v>531</v>
      </c>
      <c r="C37" s="272" t="s">
        <v>543</v>
      </c>
      <c r="D37" s="272" t="s">
        <v>544</v>
      </c>
      <c r="E37" s="272" t="s">
        <v>826</v>
      </c>
      <c r="F37" s="272" t="s">
        <v>827</v>
      </c>
      <c r="G37" s="272" t="s">
        <v>815</v>
      </c>
      <c r="H37" s="142" t="s">
        <v>31</v>
      </c>
    </row>
    <row r="38" spans="1:8" ht="12.75">
      <c r="A38" s="142">
        <v>37</v>
      </c>
      <c r="B38" s="272" t="s">
        <v>531</v>
      </c>
      <c r="C38" s="272" t="s">
        <v>545</v>
      </c>
      <c r="D38" s="272" t="s">
        <v>546</v>
      </c>
      <c r="E38" s="272" t="s">
        <v>828</v>
      </c>
      <c r="F38" s="272" t="s">
        <v>829</v>
      </c>
      <c r="G38" s="272" t="s">
        <v>815</v>
      </c>
      <c r="H38" s="142" t="s">
        <v>31</v>
      </c>
    </row>
    <row r="39" spans="1:8" ht="12.75">
      <c r="A39" s="142">
        <v>38</v>
      </c>
      <c r="B39" s="272" t="s">
        <v>531</v>
      </c>
      <c r="C39" s="272" t="s">
        <v>545</v>
      </c>
      <c r="D39" s="272" t="s">
        <v>546</v>
      </c>
      <c r="E39" s="272" t="s">
        <v>830</v>
      </c>
      <c r="F39" s="272" t="s">
        <v>831</v>
      </c>
      <c r="G39" s="272" t="s">
        <v>815</v>
      </c>
      <c r="H39" s="142" t="s">
        <v>31</v>
      </c>
    </row>
    <row r="40" spans="1:8" ht="12.75">
      <c r="A40" s="142">
        <v>39</v>
      </c>
      <c r="B40" s="272" t="s">
        <v>531</v>
      </c>
      <c r="C40" s="272" t="s">
        <v>545</v>
      </c>
      <c r="D40" s="272" t="s">
        <v>546</v>
      </c>
      <c r="E40" s="272" t="s">
        <v>832</v>
      </c>
      <c r="F40" s="272" t="s">
        <v>833</v>
      </c>
      <c r="G40" s="272" t="s">
        <v>815</v>
      </c>
      <c r="H40" s="142" t="s">
        <v>31</v>
      </c>
    </row>
    <row r="41" spans="1:8" ht="12.75">
      <c r="A41" s="142">
        <v>40</v>
      </c>
      <c r="B41" s="272" t="s">
        <v>531</v>
      </c>
      <c r="C41" s="272" t="s">
        <v>545</v>
      </c>
      <c r="D41" s="272" t="s">
        <v>546</v>
      </c>
      <c r="E41" s="272" t="s">
        <v>834</v>
      </c>
      <c r="F41" s="272" t="s">
        <v>835</v>
      </c>
      <c r="G41" s="272" t="s">
        <v>815</v>
      </c>
      <c r="H41" s="142" t="s">
        <v>31</v>
      </c>
    </row>
    <row r="42" spans="1:8" ht="12.75">
      <c r="A42" s="142">
        <v>41</v>
      </c>
      <c r="B42" s="272" t="s">
        <v>531</v>
      </c>
      <c r="C42" s="272" t="s">
        <v>547</v>
      </c>
      <c r="D42" s="272" t="s">
        <v>548</v>
      </c>
      <c r="E42" s="272" t="s">
        <v>836</v>
      </c>
      <c r="F42" s="272" t="s">
        <v>837</v>
      </c>
      <c r="G42" s="272" t="s">
        <v>815</v>
      </c>
      <c r="H42" s="142" t="s">
        <v>31</v>
      </c>
    </row>
    <row r="43" spans="1:8" ht="12.75">
      <c r="A43" s="142">
        <v>42</v>
      </c>
      <c r="B43" s="272" t="s">
        <v>531</v>
      </c>
      <c r="C43" s="272" t="s">
        <v>549</v>
      </c>
      <c r="D43" s="272" t="s">
        <v>550</v>
      </c>
      <c r="E43" s="272" t="s">
        <v>838</v>
      </c>
      <c r="F43" s="272" t="s">
        <v>839</v>
      </c>
      <c r="G43" s="272" t="s">
        <v>815</v>
      </c>
      <c r="H43" s="142" t="s">
        <v>31</v>
      </c>
    </row>
    <row r="44" spans="1:8" ht="12.75">
      <c r="A44" s="142">
        <v>43</v>
      </c>
      <c r="B44" s="272" t="s">
        <v>531</v>
      </c>
      <c r="C44" s="272" t="s">
        <v>549</v>
      </c>
      <c r="D44" s="272" t="s">
        <v>550</v>
      </c>
      <c r="E44" s="272" t="s">
        <v>840</v>
      </c>
      <c r="F44" s="272" t="s">
        <v>841</v>
      </c>
      <c r="G44" s="272" t="s">
        <v>815</v>
      </c>
      <c r="H44" s="142" t="s">
        <v>31</v>
      </c>
    </row>
    <row r="45" spans="1:8" ht="12.75">
      <c r="A45" s="142">
        <v>44</v>
      </c>
      <c r="B45" s="272" t="s">
        <v>531</v>
      </c>
      <c r="C45" s="272"/>
      <c r="D45" s="272" t="s">
        <v>532</v>
      </c>
      <c r="E45" s="272" t="s">
        <v>842</v>
      </c>
      <c r="F45" s="272" t="s">
        <v>817</v>
      </c>
      <c r="G45" s="272" t="s">
        <v>843</v>
      </c>
      <c r="H45" s="142" t="s">
        <v>31</v>
      </c>
    </row>
    <row r="46" spans="1:8" ht="12.75">
      <c r="A46" s="142">
        <v>45</v>
      </c>
      <c r="B46" s="272" t="s">
        <v>531</v>
      </c>
      <c r="C46" s="272"/>
      <c r="D46" s="272" t="s">
        <v>532</v>
      </c>
      <c r="E46" s="272" t="s">
        <v>844</v>
      </c>
      <c r="F46" s="272" t="s">
        <v>845</v>
      </c>
      <c r="G46" s="272" t="s">
        <v>846</v>
      </c>
      <c r="H46" s="142" t="s">
        <v>31</v>
      </c>
    </row>
    <row r="47" spans="1:8" ht="12.75">
      <c r="A47" s="142">
        <v>46</v>
      </c>
      <c r="B47" s="272" t="s">
        <v>531</v>
      </c>
      <c r="C47" s="272"/>
      <c r="D47" s="272" t="s">
        <v>532</v>
      </c>
      <c r="E47" s="272" t="s">
        <v>847</v>
      </c>
      <c r="F47" s="272" t="s">
        <v>848</v>
      </c>
      <c r="G47" s="272" t="s">
        <v>815</v>
      </c>
      <c r="H47" s="142" t="s">
        <v>31</v>
      </c>
    </row>
    <row r="48" spans="1:8" ht="12.75">
      <c r="A48" s="142">
        <v>47</v>
      </c>
      <c r="B48" s="272" t="s">
        <v>531</v>
      </c>
      <c r="C48" s="272"/>
      <c r="D48" s="272" t="s">
        <v>532</v>
      </c>
      <c r="E48" s="272" t="s">
        <v>849</v>
      </c>
      <c r="F48" s="272" t="s">
        <v>850</v>
      </c>
      <c r="G48" s="272" t="s">
        <v>815</v>
      </c>
      <c r="H48" s="142" t="s">
        <v>31</v>
      </c>
    </row>
    <row r="49" spans="1:8" ht="12.75">
      <c r="A49" s="142">
        <v>48</v>
      </c>
      <c r="B49" s="272" t="s">
        <v>553</v>
      </c>
      <c r="C49" s="272" t="s">
        <v>561</v>
      </c>
      <c r="D49" s="272" t="s">
        <v>562</v>
      </c>
      <c r="E49" s="272" t="s">
        <v>851</v>
      </c>
      <c r="F49" s="272" t="s">
        <v>852</v>
      </c>
      <c r="G49" s="272" t="s">
        <v>853</v>
      </c>
      <c r="H49" s="142" t="s">
        <v>31</v>
      </c>
    </row>
    <row r="50" spans="1:8" ht="12.75">
      <c r="A50" s="142">
        <v>49</v>
      </c>
      <c r="B50" s="272" t="s">
        <v>553</v>
      </c>
      <c r="C50" s="272" t="s">
        <v>563</v>
      </c>
      <c r="D50" s="272" t="s">
        <v>564</v>
      </c>
      <c r="E50" s="272" t="s">
        <v>854</v>
      </c>
      <c r="F50" s="272" t="s">
        <v>855</v>
      </c>
      <c r="G50" s="272" t="s">
        <v>853</v>
      </c>
      <c r="H50" s="142" t="s">
        <v>31</v>
      </c>
    </row>
    <row r="51" spans="1:8" ht="12.75">
      <c r="A51" s="142">
        <v>50</v>
      </c>
      <c r="B51" s="272" t="s">
        <v>553</v>
      </c>
      <c r="C51" s="272" t="s">
        <v>563</v>
      </c>
      <c r="D51" s="272" t="s">
        <v>564</v>
      </c>
      <c r="E51" s="272" t="s">
        <v>856</v>
      </c>
      <c r="F51" s="272" t="s">
        <v>857</v>
      </c>
      <c r="G51" s="272" t="s">
        <v>853</v>
      </c>
      <c r="H51" s="142" t="s">
        <v>28</v>
      </c>
    </row>
    <row r="52" spans="1:8" ht="12.75">
      <c r="A52" s="142">
        <v>51</v>
      </c>
      <c r="B52" s="272" t="s">
        <v>553</v>
      </c>
      <c r="C52" s="272" t="s">
        <v>563</v>
      </c>
      <c r="D52" s="272" t="s">
        <v>564</v>
      </c>
      <c r="E52" s="272" t="s">
        <v>858</v>
      </c>
      <c r="F52" s="272" t="s">
        <v>859</v>
      </c>
      <c r="G52" s="272" t="s">
        <v>853</v>
      </c>
      <c r="H52" s="142" t="s">
        <v>31</v>
      </c>
    </row>
    <row r="53" spans="1:8" ht="12.75">
      <c r="A53" s="142">
        <v>52</v>
      </c>
      <c r="B53" s="272" t="s">
        <v>553</v>
      </c>
      <c r="C53" s="272" t="s">
        <v>563</v>
      </c>
      <c r="D53" s="272" t="s">
        <v>564</v>
      </c>
      <c r="E53" s="272" t="s">
        <v>860</v>
      </c>
      <c r="F53" s="272" t="s">
        <v>861</v>
      </c>
      <c r="G53" s="272" t="s">
        <v>853</v>
      </c>
      <c r="H53" s="142" t="s">
        <v>31</v>
      </c>
    </row>
    <row r="54" spans="1:8" ht="12.75">
      <c r="A54" s="142">
        <v>53</v>
      </c>
      <c r="B54" s="272" t="s">
        <v>553</v>
      </c>
      <c r="C54" s="272" t="s">
        <v>563</v>
      </c>
      <c r="D54" s="272" t="s">
        <v>564</v>
      </c>
      <c r="E54" s="272" t="s">
        <v>862</v>
      </c>
      <c r="F54" s="272" t="s">
        <v>852</v>
      </c>
      <c r="G54" s="272" t="s">
        <v>863</v>
      </c>
      <c r="H54" s="142" t="s">
        <v>31</v>
      </c>
    </row>
    <row r="55" spans="1:8" ht="12.75">
      <c r="A55" s="142">
        <v>54</v>
      </c>
      <c r="B55" s="272" t="s">
        <v>553</v>
      </c>
      <c r="C55" s="272"/>
      <c r="D55" s="272" t="s">
        <v>554</v>
      </c>
      <c r="E55" s="272" t="s">
        <v>864</v>
      </c>
      <c r="F55" s="272" t="s">
        <v>865</v>
      </c>
      <c r="G55" s="272" t="s">
        <v>853</v>
      </c>
      <c r="H55" s="142" t="s">
        <v>31</v>
      </c>
    </row>
    <row r="56" spans="1:8" ht="12.75">
      <c r="A56" s="142">
        <v>55</v>
      </c>
      <c r="B56" s="272" t="s">
        <v>553</v>
      </c>
      <c r="C56" s="272"/>
      <c r="D56" s="272" t="s">
        <v>554</v>
      </c>
      <c r="E56" s="272" t="s">
        <v>866</v>
      </c>
      <c r="F56" s="272" t="s">
        <v>867</v>
      </c>
      <c r="G56" s="272" t="s">
        <v>868</v>
      </c>
      <c r="H56" s="142" t="s">
        <v>31</v>
      </c>
    </row>
    <row r="57" spans="1:8" ht="12.75">
      <c r="A57" s="142">
        <v>56</v>
      </c>
      <c r="B57" s="272" t="s">
        <v>553</v>
      </c>
      <c r="C57" s="272"/>
      <c r="D57" s="272" t="s">
        <v>554</v>
      </c>
      <c r="E57" s="272" t="s">
        <v>869</v>
      </c>
      <c r="F57" s="272" t="s">
        <v>870</v>
      </c>
      <c r="G57" s="272" t="s">
        <v>853</v>
      </c>
      <c r="H57" s="142" t="s">
        <v>31</v>
      </c>
    </row>
    <row r="58" spans="1:8" ht="12.75">
      <c r="A58" s="142">
        <v>57</v>
      </c>
      <c r="B58" s="272" t="s">
        <v>553</v>
      </c>
      <c r="C58" s="272"/>
      <c r="D58" s="272" t="s">
        <v>554</v>
      </c>
      <c r="E58" s="272" t="s">
        <v>871</v>
      </c>
      <c r="F58" s="272" t="s">
        <v>817</v>
      </c>
      <c r="G58" s="272" t="s">
        <v>872</v>
      </c>
      <c r="H58" s="142" t="s">
        <v>28</v>
      </c>
    </row>
    <row r="59" spans="1:8" ht="12.75">
      <c r="A59" s="142">
        <v>58</v>
      </c>
      <c r="B59" s="272" t="s">
        <v>553</v>
      </c>
      <c r="C59" s="272"/>
      <c r="D59" s="272" t="s">
        <v>554</v>
      </c>
      <c r="E59" s="272" t="s">
        <v>873</v>
      </c>
      <c r="F59" s="272" t="s">
        <v>874</v>
      </c>
      <c r="G59" s="272" t="s">
        <v>875</v>
      </c>
      <c r="H59" s="142" t="s">
        <v>31</v>
      </c>
    </row>
    <row r="60" spans="1:8" ht="12.75">
      <c r="A60" s="142">
        <v>59</v>
      </c>
      <c r="B60" s="272" t="s">
        <v>553</v>
      </c>
      <c r="C60" s="272"/>
      <c r="D60" s="272" t="s">
        <v>554</v>
      </c>
      <c r="E60" s="272" t="s">
        <v>876</v>
      </c>
      <c r="F60" s="272" t="s">
        <v>877</v>
      </c>
      <c r="G60" s="272" t="s">
        <v>853</v>
      </c>
      <c r="H60" s="142" t="s">
        <v>31</v>
      </c>
    </row>
    <row r="61" spans="1:8" ht="12.75">
      <c r="A61" s="142">
        <v>60</v>
      </c>
      <c r="B61" s="272" t="s">
        <v>553</v>
      </c>
      <c r="C61" s="272"/>
      <c r="D61" s="272" t="s">
        <v>554</v>
      </c>
      <c r="E61" s="272" t="s">
        <v>878</v>
      </c>
      <c r="F61" s="272" t="s">
        <v>861</v>
      </c>
      <c r="G61" s="272" t="s">
        <v>879</v>
      </c>
      <c r="H61" s="142" t="s">
        <v>31</v>
      </c>
    </row>
    <row r="62" spans="1:8" ht="12.75">
      <c r="A62" s="142">
        <v>61</v>
      </c>
      <c r="B62" s="272" t="s">
        <v>553</v>
      </c>
      <c r="C62" s="272"/>
      <c r="D62" s="272" t="s">
        <v>554</v>
      </c>
      <c r="E62" s="272" t="s">
        <v>880</v>
      </c>
      <c r="F62" s="272" t="s">
        <v>881</v>
      </c>
      <c r="G62" s="272" t="s">
        <v>853</v>
      </c>
      <c r="H62" s="142" t="s">
        <v>28</v>
      </c>
    </row>
    <row r="63" spans="1:8" ht="12.75">
      <c r="A63" s="142">
        <v>62</v>
      </c>
      <c r="B63" s="272" t="s">
        <v>573</v>
      </c>
      <c r="C63" s="272" t="s">
        <v>583</v>
      </c>
      <c r="D63" s="272" t="s">
        <v>584</v>
      </c>
      <c r="E63" s="272" t="s">
        <v>882</v>
      </c>
      <c r="F63" s="272" t="s">
        <v>883</v>
      </c>
      <c r="G63" s="272" t="s">
        <v>884</v>
      </c>
      <c r="H63" s="142" t="s">
        <v>29</v>
      </c>
    </row>
    <row r="64" spans="1:8" ht="12.75">
      <c r="A64" s="142">
        <v>63</v>
      </c>
      <c r="B64" s="272" t="s">
        <v>573</v>
      </c>
      <c r="C64" s="272" t="s">
        <v>583</v>
      </c>
      <c r="D64" s="272" t="s">
        <v>584</v>
      </c>
      <c r="E64" s="272" t="s">
        <v>885</v>
      </c>
      <c r="F64" s="272" t="s">
        <v>886</v>
      </c>
      <c r="G64" s="272" t="s">
        <v>884</v>
      </c>
      <c r="H64" s="142" t="s">
        <v>31</v>
      </c>
    </row>
    <row r="65" spans="1:8" ht="12.75">
      <c r="A65" s="142">
        <v>64</v>
      </c>
      <c r="B65" s="272" t="s">
        <v>573</v>
      </c>
      <c r="C65" s="272" t="s">
        <v>583</v>
      </c>
      <c r="D65" s="272" t="s">
        <v>584</v>
      </c>
      <c r="E65" s="272" t="s">
        <v>887</v>
      </c>
      <c r="F65" s="272" t="s">
        <v>888</v>
      </c>
      <c r="G65" s="272" t="s">
        <v>884</v>
      </c>
      <c r="H65" s="142" t="s">
        <v>31</v>
      </c>
    </row>
    <row r="66" spans="1:8" ht="12.75">
      <c r="A66" s="142">
        <v>65</v>
      </c>
      <c r="B66" s="272" t="s">
        <v>573</v>
      </c>
      <c r="C66" s="272" t="s">
        <v>587</v>
      </c>
      <c r="D66" s="272" t="s">
        <v>588</v>
      </c>
      <c r="E66" s="272" t="s">
        <v>889</v>
      </c>
      <c r="F66" s="272" t="s">
        <v>890</v>
      </c>
      <c r="G66" s="272" t="s">
        <v>884</v>
      </c>
      <c r="H66" s="142" t="s">
        <v>31</v>
      </c>
    </row>
    <row r="67" spans="1:8" ht="12.75">
      <c r="A67" s="142">
        <v>66</v>
      </c>
      <c r="B67" s="272" t="s">
        <v>573</v>
      </c>
      <c r="C67" s="272" t="s">
        <v>587</v>
      </c>
      <c r="D67" s="272" t="s">
        <v>588</v>
      </c>
      <c r="E67" s="272" t="s">
        <v>891</v>
      </c>
      <c r="F67" s="272" t="s">
        <v>892</v>
      </c>
      <c r="G67" s="272" t="s">
        <v>884</v>
      </c>
      <c r="H67" s="142" t="s">
        <v>31</v>
      </c>
    </row>
    <row r="68" spans="1:8" ht="12.75">
      <c r="A68" s="142">
        <v>67</v>
      </c>
      <c r="B68" s="272" t="s">
        <v>573</v>
      </c>
      <c r="C68" s="272"/>
      <c r="D68" s="272" t="s">
        <v>574</v>
      </c>
      <c r="E68" s="272" t="s">
        <v>893</v>
      </c>
      <c r="F68" s="272" t="s">
        <v>894</v>
      </c>
      <c r="G68" s="272" t="s">
        <v>795</v>
      </c>
      <c r="H68" s="142" t="s">
        <v>31</v>
      </c>
    </row>
    <row r="69" spans="1:8" ht="12.75">
      <c r="A69" s="142">
        <v>68</v>
      </c>
      <c r="B69" s="272" t="s">
        <v>573</v>
      </c>
      <c r="C69" s="272"/>
      <c r="D69" s="272" t="s">
        <v>574</v>
      </c>
      <c r="E69" s="272" t="s">
        <v>895</v>
      </c>
      <c r="F69" s="272" t="s">
        <v>896</v>
      </c>
      <c r="G69" s="272" t="s">
        <v>897</v>
      </c>
      <c r="H69" s="142" t="s">
        <v>31</v>
      </c>
    </row>
    <row r="70" spans="1:8" ht="12.75">
      <c r="A70" s="142">
        <v>69</v>
      </c>
      <c r="B70" s="272" t="s">
        <v>591</v>
      </c>
      <c r="C70" s="272" t="s">
        <v>593</v>
      </c>
      <c r="D70" s="272" t="s">
        <v>594</v>
      </c>
      <c r="E70" s="272" t="s">
        <v>898</v>
      </c>
      <c r="F70" s="272" t="s">
        <v>747</v>
      </c>
      <c r="G70" s="272" t="s">
        <v>899</v>
      </c>
      <c r="H70" s="142" t="s">
        <v>31</v>
      </c>
    </row>
    <row r="71" spans="1:8" ht="12.75">
      <c r="A71" s="142">
        <v>70</v>
      </c>
      <c r="B71" s="272" t="s">
        <v>591</v>
      </c>
      <c r="C71" s="272" t="s">
        <v>595</v>
      </c>
      <c r="D71" s="272" t="s">
        <v>596</v>
      </c>
      <c r="E71" s="272" t="s">
        <v>900</v>
      </c>
      <c r="F71" s="272" t="s">
        <v>901</v>
      </c>
      <c r="G71" s="272" t="s">
        <v>902</v>
      </c>
      <c r="H71" s="142" t="s">
        <v>31</v>
      </c>
    </row>
    <row r="72" spans="1:8" ht="12.75">
      <c r="A72" s="142">
        <v>71</v>
      </c>
      <c r="B72" s="272" t="s">
        <v>591</v>
      </c>
      <c r="C72" s="272" t="s">
        <v>597</v>
      </c>
      <c r="D72" s="272" t="s">
        <v>598</v>
      </c>
      <c r="E72" s="272" t="s">
        <v>903</v>
      </c>
      <c r="F72" s="272" t="s">
        <v>904</v>
      </c>
      <c r="G72" s="272" t="s">
        <v>902</v>
      </c>
      <c r="H72" s="142" t="s">
        <v>31</v>
      </c>
    </row>
    <row r="73" spans="1:8" ht="12.75">
      <c r="A73" s="142">
        <v>72</v>
      </c>
      <c r="B73" s="272" t="s">
        <v>591</v>
      </c>
      <c r="C73" s="272" t="s">
        <v>599</v>
      </c>
      <c r="D73" s="272" t="s">
        <v>600</v>
      </c>
      <c r="E73" s="272" t="s">
        <v>905</v>
      </c>
      <c r="F73" s="272" t="s">
        <v>906</v>
      </c>
      <c r="G73" s="272" t="s">
        <v>902</v>
      </c>
      <c r="H73" s="142" t="s">
        <v>31</v>
      </c>
    </row>
    <row r="74" spans="1:8" ht="12.75">
      <c r="A74" s="142">
        <v>73</v>
      </c>
      <c r="B74" s="272" t="s">
        <v>591</v>
      </c>
      <c r="C74" s="272" t="s">
        <v>601</v>
      </c>
      <c r="D74" s="272" t="s">
        <v>602</v>
      </c>
      <c r="E74" s="272" t="s">
        <v>907</v>
      </c>
      <c r="F74" s="272" t="s">
        <v>908</v>
      </c>
      <c r="G74" s="272" t="s">
        <v>902</v>
      </c>
      <c r="H74" s="142" t="s">
        <v>31</v>
      </c>
    </row>
    <row r="75" spans="1:8" ht="12.75">
      <c r="A75" s="142">
        <v>74</v>
      </c>
      <c r="B75" s="272" t="s">
        <v>591</v>
      </c>
      <c r="C75" s="272" t="s">
        <v>603</v>
      </c>
      <c r="D75" s="272" t="s">
        <v>604</v>
      </c>
      <c r="E75" s="272" t="s">
        <v>909</v>
      </c>
      <c r="F75" s="272" t="s">
        <v>747</v>
      </c>
      <c r="G75" s="272" t="s">
        <v>910</v>
      </c>
      <c r="H75" s="142" t="s">
        <v>31</v>
      </c>
    </row>
    <row r="76" spans="1:8" ht="12.75">
      <c r="A76" s="142">
        <v>75</v>
      </c>
      <c r="B76" s="272" t="s">
        <v>591</v>
      </c>
      <c r="C76" s="272" t="s">
        <v>603</v>
      </c>
      <c r="D76" s="272" t="s">
        <v>604</v>
      </c>
      <c r="E76" s="272" t="s">
        <v>911</v>
      </c>
      <c r="F76" s="272" t="s">
        <v>912</v>
      </c>
      <c r="G76" s="272" t="s">
        <v>902</v>
      </c>
      <c r="H76" s="142" t="s">
        <v>31</v>
      </c>
    </row>
    <row r="77" spans="1:8" ht="12.75">
      <c r="A77" s="142">
        <v>76</v>
      </c>
      <c r="B77" s="272" t="s">
        <v>591</v>
      </c>
      <c r="C77" s="272" t="s">
        <v>605</v>
      </c>
      <c r="D77" s="272" t="s">
        <v>606</v>
      </c>
      <c r="E77" s="272" t="s">
        <v>913</v>
      </c>
      <c r="F77" s="272" t="s">
        <v>914</v>
      </c>
      <c r="G77" s="272" t="s">
        <v>902</v>
      </c>
      <c r="H77" s="142" t="s">
        <v>31</v>
      </c>
    </row>
    <row r="78" spans="1:8" ht="12.75">
      <c r="A78" s="142">
        <v>77</v>
      </c>
      <c r="B78" s="272" t="s">
        <v>591</v>
      </c>
      <c r="C78" s="272" t="s">
        <v>609</v>
      </c>
      <c r="D78" s="272" t="s">
        <v>610</v>
      </c>
      <c r="E78" s="272" t="s">
        <v>915</v>
      </c>
      <c r="F78" s="272" t="s">
        <v>916</v>
      </c>
      <c r="G78" s="272" t="s">
        <v>917</v>
      </c>
      <c r="H78" s="142" t="s">
        <v>31</v>
      </c>
    </row>
    <row r="79" spans="1:8" ht="12.75">
      <c r="A79" s="142">
        <v>78</v>
      </c>
      <c r="B79" s="272" t="s">
        <v>591</v>
      </c>
      <c r="C79" s="272" t="s">
        <v>611</v>
      </c>
      <c r="D79" s="272" t="s">
        <v>612</v>
      </c>
      <c r="E79" s="272" t="s">
        <v>918</v>
      </c>
      <c r="F79" s="272" t="s">
        <v>747</v>
      </c>
      <c r="G79" s="272" t="s">
        <v>919</v>
      </c>
      <c r="H79" s="142" t="s">
        <v>31</v>
      </c>
    </row>
    <row r="80" spans="1:8" ht="12.75">
      <c r="A80" s="142">
        <v>79</v>
      </c>
      <c r="B80" s="272" t="s">
        <v>591</v>
      </c>
      <c r="C80" s="272" t="s">
        <v>611</v>
      </c>
      <c r="D80" s="272" t="s">
        <v>612</v>
      </c>
      <c r="E80" s="272" t="s">
        <v>920</v>
      </c>
      <c r="F80" s="272" t="s">
        <v>921</v>
      </c>
      <c r="G80" s="272" t="s">
        <v>902</v>
      </c>
      <c r="H80" s="142" t="s">
        <v>31</v>
      </c>
    </row>
    <row r="81" spans="1:8" ht="12.75">
      <c r="A81" s="142">
        <v>80</v>
      </c>
      <c r="B81" s="272" t="s">
        <v>591</v>
      </c>
      <c r="C81" s="272" t="s">
        <v>613</v>
      </c>
      <c r="D81" s="272" t="s">
        <v>614</v>
      </c>
      <c r="E81" s="272" t="s">
        <v>922</v>
      </c>
      <c r="F81" s="272" t="s">
        <v>923</v>
      </c>
      <c r="G81" s="272" t="s">
        <v>902</v>
      </c>
      <c r="H81" s="142" t="s">
        <v>31</v>
      </c>
    </row>
    <row r="82" spans="1:8" ht="12.75">
      <c r="A82" s="142">
        <v>81</v>
      </c>
      <c r="B82" s="272" t="s">
        <v>591</v>
      </c>
      <c r="C82" s="272"/>
      <c r="D82" s="272" t="s">
        <v>592</v>
      </c>
      <c r="E82" s="272" t="s">
        <v>924</v>
      </c>
      <c r="F82" s="272" t="s">
        <v>747</v>
      </c>
      <c r="G82" s="272" t="s">
        <v>925</v>
      </c>
      <c r="H82" s="142" t="s">
        <v>31</v>
      </c>
    </row>
    <row r="83" spans="1:8" ht="12.75">
      <c r="A83" s="142">
        <v>82</v>
      </c>
      <c r="B83" s="272" t="s">
        <v>615</v>
      </c>
      <c r="C83" s="272" t="s">
        <v>617</v>
      </c>
      <c r="D83" s="272" t="s">
        <v>618</v>
      </c>
      <c r="E83" s="272" t="s">
        <v>926</v>
      </c>
      <c r="F83" s="272" t="s">
        <v>927</v>
      </c>
      <c r="G83" s="272" t="s">
        <v>928</v>
      </c>
      <c r="H83" s="142" t="s">
        <v>31</v>
      </c>
    </row>
    <row r="84" spans="1:8" ht="12.75">
      <c r="A84" s="142">
        <v>83</v>
      </c>
      <c r="B84" s="272" t="s">
        <v>615</v>
      </c>
      <c r="C84" s="272" t="s">
        <v>627</v>
      </c>
      <c r="D84" s="272" t="s">
        <v>628</v>
      </c>
      <c r="E84" s="272" t="s">
        <v>929</v>
      </c>
      <c r="F84" s="272" t="s">
        <v>930</v>
      </c>
      <c r="G84" s="272" t="s">
        <v>931</v>
      </c>
      <c r="H84" s="142" t="s">
        <v>31</v>
      </c>
    </row>
    <row r="85" spans="1:8" ht="12.75">
      <c r="A85" s="142">
        <v>84</v>
      </c>
      <c r="B85" s="272" t="s">
        <v>615</v>
      </c>
      <c r="C85" s="272" t="s">
        <v>629</v>
      </c>
      <c r="D85" s="272" t="s">
        <v>630</v>
      </c>
      <c r="E85" s="272" t="s">
        <v>932</v>
      </c>
      <c r="F85" s="272" t="s">
        <v>933</v>
      </c>
      <c r="G85" s="272" t="s">
        <v>928</v>
      </c>
      <c r="H85" s="142" t="s">
        <v>31</v>
      </c>
    </row>
    <row r="86" spans="1:8" ht="12.75">
      <c r="A86" s="142">
        <v>85</v>
      </c>
      <c r="B86" s="272" t="s">
        <v>615</v>
      </c>
      <c r="C86" s="272" t="s">
        <v>629</v>
      </c>
      <c r="D86" s="272" t="s">
        <v>630</v>
      </c>
      <c r="E86" s="272" t="s">
        <v>934</v>
      </c>
      <c r="F86" s="272" t="s">
        <v>935</v>
      </c>
      <c r="G86" s="272" t="s">
        <v>931</v>
      </c>
      <c r="H86" s="142" t="s">
        <v>31</v>
      </c>
    </row>
    <row r="87" spans="1:8" ht="12.75">
      <c r="A87" s="142">
        <v>86</v>
      </c>
      <c r="B87" s="272" t="s">
        <v>615</v>
      </c>
      <c r="C87" s="272" t="s">
        <v>629</v>
      </c>
      <c r="D87" s="272" t="s">
        <v>630</v>
      </c>
      <c r="E87" s="272" t="s">
        <v>936</v>
      </c>
      <c r="F87" s="272" t="s">
        <v>937</v>
      </c>
      <c r="G87" s="272" t="s">
        <v>931</v>
      </c>
      <c r="H87" s="142" t="s">
        <v>31</v>
      </c>
    </row>
    <row r="88" spans="1:8" ht="12.75">
      <c r="A88" s="142">
        <v>87</v>
      </c>
      <c r="B88" s="272" t="s">
        <v>615</v>
      </c>
      <c r="C88" s="272"/>
      <c r="D88" s="272" t="s">
        <v>616</v>
      </c>
      <c r="E88" s="272" t="s">
        <v>938</v>
      </c>
      <c r="F88" s="272" t="s">
        <v>939</v>
      </c>
      <c r="G88" s="272" t="s">
        <v>931</v>
      </c>
      <c r="H88" s="142" t="s">
        <v>31</v>
      </c>
    </row>
    <row r="89" spans="1:8" ht="12.75">
      <c r="A89" s="142">
        <v>88</v>
      </c>
      <c r="B89" s="272" t="s">
        <v>615</v>
      </c>
      <c r="C89" s="272"/>
      <c r="D89" s="272" t="s">
        <v>616</v>
      </c>
      <c r="E89" s="272" t="s">
        <v>940</v>
      </c>
      <c r="F89" s="272" t="s">
        <v>941</v>
      </c>
      <c r="G89" s="272" t="s">
        <v>931</v>
      </c>
      <c r="H89" s="142" t="s">
        <v>31</v>
      </c>
    </row>
    <row r="90" spans="1:8" ht="12.75">
      <c r="A90" s="142">
        <v>89</v>
      </c>
      <c r="B90" s="272" t="s">
        <v>615</v>
      </c>
      <c r="C90" s="272"/>
      <c r="D90" s="272" t="s">
        <v>616</v>
      </c>
      <c r="E90" s="272" t="s">
        <v>942</v>
      </c>
      <c r="F90" s="272" t="s">
        <v>943</v>
      </c>
      <c r="G90" s="272" t="s">
        <v>931</v>
      </c>
      <c r="H90" s="142" t="s">
        <v>31</v>
      </c>
    </row>
    <row r="91" spans="1:8" ht="12.75">
      <c r="A91" s="142">
        <v>90</v>
      </c>
      <c r="B91" s="272" t="s">
        <v>615</v>
      </c>
      <c r="C91" s="272"/>
      <c r="D91" s="272" t="s">
        <v>616</v>
      </c>
      <c r="E91" s="272" t="s">
        <v>944</v>
      </c>
      <c r="F91" s="272" t="s">
        <v>945</v>
      </c>
      <c r="G91" s="272" t="s">
        <v>931</v>
      </c>
      <c r="H91" s="142" t="s">
        <v>31</v>
      </c>
    </row>
    <row r="92" spans="1:8" ht="12.75">
      <c r="A92" s="142">
        <v>91</v>
      </c>
      <c r="B92" s="272" t="s">
        <v>615</v>
      </c>
      <c r="C92" s="272"/>
      <c r="D92" s="272" t="s">
        <v>616</v>
      </c>
      <c r="E92" s="272" t="s">
        <v>946</v>
      </c>
      <c r="F92" s="272" t="s">
        <v>947</v>
      </c>
      <c r="G92" s="272" t="s">
        <v>931</v>
      </c>
      <c r="H92" s="142" t="s">
        <v>31</v>
      </c>
    </row>
    <row r="93" spans="1:8" ht="12.75">
      <c r="A93" s="142">
        <v>92</v>
      </c>
      <c r="B93" s="272" t="s">
        <v>615</v>
      </c>
      <c r="C93" s="272"/>
      <c r="D93" s="272" t="s">
        <v>616</v>
      </c>
      <c r="E93" s="272" t="s">
        <v>948</v>
      </c>
      <c r="F93" s="272" t="s">
        <v>949</v>
      </c>
      <c r="G93" s="272" t="s">
        <v>931</v>
      </c>
      <c r="H93" s="142" t="s">
        <v>31</v>
      </c>
    </row>
    <row r="94" spans="1:8" ht="12.75">
      <c r="A94" s="142">
        <v>93</v>
      </c>
      <c r="B94" s="272" t="s">
        <v>633</v>
      </c>
      <c r="C94" s="272" t="s">
        <v>643</v>
      </c>
      <c r="D94" s="272" t="s">
        <v>644</v>
      </c>
      <c r="E94" s="272" t="s">
        <v>950</v>
      </c>
      <c r="F94" s="272" t="s">
        <v>951</v>
      </c>
      <c r="G94" s="272" t="s">
        <v>952</v>
      </c>
      <c r="H94" s="142" t="s">
        <v>31</v>
      </c>
    </row>
    <row r="95" spans="1:8" ht="12.75">
      <c r="A95" s="142">
        <v>94</v>
      </c>
      <c r="B95" s="272" t="s">
        <v>633</v>
      </c>
      <c r="C95" s="272" t="s">
        <v>643</v>
      </c>
      <c r="D95" s="272" t="s">
        <v>644</v>
      </c>
      <c r="E95" s="272" t="s">
        <v>953</v>
      </c>
      <c r="F95" s="272" t="s">
        <v>954</v>
      </c>
      <c r="G95" s="272" t="s">
        <v>952</v>
      </c>
      <c r="H95" s="142" t="s">
        <v>31</v>
      </c>
    </row>
    <row r="96" spans="1:8" ht="12.75">
      <c r="A96" s="142">
        <v>95</v>
      </c>
      <c r="B96" s="272" t="s">
        <v>633</v>
      </c>
      <c r="C96" s="272" t="s">
        <v>645</v>
      </c>
      <c r="D96" s="272" t="s">
        <v>646</v>
      </c>
      <c r="E96" s="272" t="s">
        <v>955</v>
      </c>
      <c r="F96" s="272" t="s">
        <v>956</v>
      </c>
      <c r="G96" s="272" t="s">
        <v>952</v>
      </c>
      <c r="H96" s="142" t="s">
        <v>31</v>
      </c>
    </row>
    <row r="97" spans="1:8" ht="12.75">
      <c r="A97" s="142">
        <v>96</v>
      </c>
      <c r="B97" s="272" t="s">
        <v>633</v>
      </c>
      <c r="C97" s="272" t="s">
        <v>659</v>
      </c>
      <c r="D97" s="272" t="s">
        <v>660</v>
      </c>
      <c r="E97" s="272" t="s">
        <v>957</v>
      </c>
      <c r="F97" s="272" t="s">
        <v>958</v>
      </c>
      <c r="G97" s="272" t="s">
        <v>952</v>
      </c>
      <c r="H97" s="142" t="s">
        <v>31</v>
      </c>
    </row>
    <row r="98" spans="1:8" ht="12.75">
      <c r="A98" s="142">
        <v>97</v>
      </c>
      <c r="B98" s="272" t="s">
        <v>633</v>
      </c>
      <c r="C98" s="272"/>
      <c r="D98" s="272" t="s">
        <v>634</v>
      </c>
      <c r="E98" s="272" t="s">
        <v>959</v>
      </c>
      <c r="F98" s="272" t="s">
        <v>960</v>
      </c>
      <c r="G98" s="272" t="s">
        <v>952</v>
      </c>
      <c r="H98" s="142" t="s">
        <v>31</v>
      </c>
    </row>
    <row r="99" spans="1:8" ht="12.75">
      <c r="A99" s="142">
        <v>98</v>
      </c>
      <c r="B99" s="272" t="s">
        <v>661</v>
      </c>
      <c r="C99" s="272" t="s">
        <v>685</v>
      </c>
      <c r="D99" s="272" t="s">
        <v>686</v>
      </c>
      <c r="E99" s="272" t="s">
        <v>961</v>
      </c>
      <c r="F99" s="272" t="s">
        <v>962</v>
      </c>
      <c r="G99" s="272" t="s">
        <v>963</v>
      </c>
      <c r="H99" s="142" t="s">
        <v>29</v>
      </c>
    </row>
    <row r="100" spans="1:8" ht="12.75">
      <c r="A100" s="142">
        <v>99</v>
      </c>
      <c r="B100" s="272" t="s">
        <v>661</v>
      </c>
      <c r="C100" s="272"/>
      <c r="D100" s="272" t="s">
        <v>662</v>
      </c>
      <c r="E100" s="272" t="s">
        <v>964</v>
      </c>
      <c r="F100" s="272" t="s">
        <v>965</v>
      </c>
      <c r="G100" s="272" t="s">
        <v>966</v>
      </c>
      <c r="H100" s="142" t="s">
        <v>31</v>
      </c>
    </row>
    <row r="101" spans="1:8" ht="12.75">
      <c r="A101" s="142">
        <v>100</v>
      </c>
      <c r="B101" s="272" t="s">
        <v>661</v>
      </c>
      <c r="C101" s="272"/>
      <c r="D101" s="272" t="s">
        <v>662</v>
      </c>
      <c r="E101" s="272" t="s">
        <v>967</v>
      </c>
      <c r="F101" s="272" t="s">
        <v>968</v>
      </c>
      <c r="G101" s="272" t="s">
        <v>966</v>
      </c>
      <c r="H101" s="142" t="s">
        <v>31</v>
      </c>
    </row>
    <row r="102" spans="1:8" ht="12.75">
      <c r="A102" s="142">
        <v>101</v>
      </c>
      <c r="B102" s="272" t="s">
        <v>661</v>
      </c>
      <c r="C102" s="272"/>
      <c r="D102" s="272" t="s">
        <v>662</v>
      </c>
      <c r="E102" s="272" t="s">
        <v>969</v>
      </c>
      <c r="F102" s="272" t="s">
        <v>970</v>
      </c>
      <c r="G102" s="272" t="s">
        <v>966</v>
      </c>
      <c r="H102" s="142" t="s">
        <v>31</v>
      </c>
    </row>
    <row r="103" spans="1:8" ht="12.75">
      <c r="A103" s="142">
        <v>102</v>
      </c>
      <c r="B103" s="272" t="s">
        <v>661</v>
      </c>
      <c r="C103" s="272"/>
      <c r="D103" s="272" t="s">
        <v>662</v>
      </c>
      <c r="E103" s="272" t="s">
        <v>971</v>
      </c>
      <c r="F103" s="272" t="s">
        <v>972</v>
      </c>
      <c r="G103" s="272" t="s">
        <v>966</v>
      </c>
      <c r="H103" s="142" t="s">
        <v>31</v>
      </c>
    </row>
    <row r="104" spans="1:8" ht="12.75">
      <c r="A104" s="142">
        <v>103</v>
      </c>
      <c r="B104" s="272" t="s">
        <v>661</v>
      </c>
      <c r="C104" s="272"/>
      <c r="D104" s="272" t="s">
        <v>662</v>
      </c>
      <c r="E104" s="272" t="s">
        <v>973</v>
      </c>
      <c r="F104" s="272" t="s">
        <v>974</v>
      </c>
      <c r="G104" s="272" t="s">
        <v>966</v>
      </c>
      <c r="H104" s="142" t="s">
        <v>31</v>
      </c>
    </row>
    <row r="105" spans="1:8" ht="12.75">
      <c r="A105" s="142">
        <v>104</v>
      </c>
      <c r="B105" s="272" t="s">
        <v>691</v>
      </c>
      <c r="C105" s="272" t="s">
        <v>691</v>
      </c>
      <c r="D105" s="272" t="s">
        <v>692</v>
      </c>
      <c r="E105" s="272" t="s">
        <v>975</v>
      </c>
      <c r="F105" s="272" t="s">
        <v>794</v>
      </c>
      <c r="G105" s="272" t="s">
        <v>976</v>
      </c>
      <c r="H105" s="142" t="s">
        <v>31</v>
      </c>
    </row>
    <row r="106" spans="1:8" ht="12.75">
      <c r="A106" s="142">
        <v>105</v>
      </c>
      <c r="B106" s="272" t="s">
        <v>691</v>
      </c>
      <c r="C106" s="272" t="s">
        <v>691</v>
      </c>
      <c r="D106" s="272" t="s">
        <v>692</v>
      </c>
      <c r="E106" s="272" t="s">
        <v>977</v>
      </c>
      <c r="F106" s="272" t="s">
        <v>978</v>
      </c>
      <c r="G106" s="272" t="s">
        <v>979</v>
      </c>
      <c r="H106" s="142" t="s">
        <v>31</v>
      </c>
    </row>
    <row r="107" spans="1:8" ht="12.75">
      <c r="A107" s="142">
        <v>106</v>
      </c>
      <c r="B107" s="272" t="s">
        <v>693</v>
      </c>
      <c r="C107" s="272" t="s">
        <v>693</v>
      </c>
      <c r="D107" s="272" t="s">
        <v>694</v>
      </c>
      <c r="E107" s="272" t="s">
        <v>980</v>
      </c>
      <c r="F107" s="272" t="s">
        <v>981</v>
      </c>
      <c r="G107" s="272" t="s">
        <v>982</v>
      </c>
      <c r="H107" s="142" t="s">
        <v>31</v>
      </c>
    </row>
    <row r="108" spans="1:8" ht="12.75">
      <c r="A108" s="142">
        <v>107</v>
      </c>
      <c r="B108" s="272" t="s">
        <v>693</v>
      </c>
      <c r="C108" s="272" t="s">
        <v>693</v>
      </c>
      <c r="D108" s="272" t="s">
        <v>694</v>
      </c>
      <c r="E108" s="272" t="s">
        <v>983</v>
      </c>
      <c r="F108" s="272" t="s">
        <v>984</v>
      </c>
      <c r="G108" s="272" t="s">
        <v>982</v>
      </c>
      <c r="H108" s="142" t="s">
        <v>31</v>
      </c>
    </row>
    <row r="109" spans="1:8" ht="12.75">
      <c r="A109" s="142">
        <v>108</v>
      </c>
      <c r="B109" s="272" t="s">
        <v>693</v>
      </c>
      <c r="C109" s="272" t="s">
        <v>693</v>
      </c>
      <c r="D109" s="272" t="s">
        <v>694</v>
      </c>
      <c r="E109" s="272" t="s">
        <v>985</v>
      </c>
      <c r="F109" s="272" t="s">
        <v>986</v>
      </c>
      <c r="G109" s="272" t="s">
        <v>982</v>
      </c>
      <c r="H109" s="142" t="s">
        <v>31</v>
      </c>
    </row>
    <row r="110" spans="1:8" ht="12.75">
      <c r="A110" s="142">
        <v>109</v>
      </c>
      <c r="B110" s="272" t="s">
        <v>693</v>
      </c>
      <c r="C110" s="272" t="s">
        <v>693</v>
      </c>
      <c r="D110" s="272" t="s">
        <v>694</v>
      </c>
      <c r="E110" s="272" t="s">
        <v>987</v>
      </c>
      <c r="F110" s="272" t="s">
        <v>988</v>
      </c>
      <c r="G110" s="272" t="s">
        <v>897</v>
      </c>
      <c r="H110" s="142" t="s">
        <v>28</v>
      </c>
    </row>
    <row r="111" spans="1:8" ht="12.75">
      <c r="A111" s="142">
        <v>110</v>
      </c>
      <c r="B111" s="272" t="s">
        <v>695</v>
      </c>
      <c r="C111" s="272" t="s">
        <v>695</v>
      </c>
      <c r="D111" s="272" t="s">
        <v>696</v>
      </c>
      <c r="E111" s="272" t="s">
        <v>989</v>
      </c>
      <c r="F111" s="272" t="s">
        <v>990</v>
      </c>
      <c r="G111" s="272" t="s">
        <v>868</v>
      </c>
      <c r="H111" s="142" t="s">
        <v>31</v>
      </c>
    </row>
    <row r="112" spans="1:8" ht="12.75">
      <c r="A112" s="142">
        <v>111</v>
      </c>
      <c r="B112" s="272" t="s">
        <v>695</v>
      </c>
      <c r="C112" s="272" t="s">
        <v>695</v>
      </c>
      <c r="D112" s="272" t="s">
        <v>696</v>
      </c>
      <c r="E112" s="272" t="s">
        <v>991</v>
      </c>
      <c r="F112" s="272" t="s">
        <v>992</v>
      </c>
      <c r="G112" s="272" t="s">
        <v>868</v>
      </c>
      <c r="H112" s="142" t="s">
        <v>31</v>
      </c>
    </row>
    <row r="113" spans="1:8" ht="12.75">
      <c r="A113" s="142">
        <v>112</v>
      </c>
      <c r="B113" s="272" t="s">
        <v>695</v>
      </c>
      <c r="C113" s="272" t="s">
        <v>695</v>
      </c>
      <c r="D113" s="272" t="s">
        <v>696</v>
      </c>
      <c r="E113" s="272" t="s">
        <v>993</v>
      </c>
      <c r="F113" s="272" t="s">
        <v>994</v>
      </c>
      <c r="G113" s="272" t="s">
        <v>868</v>
      </c>
      <c r="H113" s="142" t="s">
        <v>31</v>
      </c>
    </row>
    <row r="114" spans="1:8" ht="12.75">
      <c r="A114" s="142">
        <v>113</v>
      </c>
      <c r="B114" s="272" t="s">
        <v>695</v>
      </c>
      <c r="C114" s="272" t="s">
        <v>695</v>
      </c>
      <c r="D114" s="272" t="s">
        <v>696</v>
      </c>
      <c r="E114" s="272" t="s">
        <v>995</v>
      </c>
      <c r="F114" s="272" t="s">
        <v>996</v>
      </c>
      <c r="G114" s="272" t="s">
        <v>868</v>
      </c>
      <c r="H114" s="142" t="s">
        <v>31</v>
      </c>
    </row>
    <row r="115" spans="1:8" ht="12.75">
      <c r="A115" s="142">
        <v>114</v>
      </c>
      <c r="B115" s="272" t="s">
        <v>697</v>
      </c>
      <c r="C115" s="272" t="s">
        <v>699</v>
      </c>
      <c r="D115" s="272" t="s">
        <v>698</v>
      </c>
      <c r="E115" s="272" t="s">
        <v>997</v>
      </c>
      <c r="F115" s="272" t="s">
        <v>998</v>
      </c>
      <c r="G115" s="272" t="s">
        <v>897</v>
      </c>
      <c r="H115" s="142" t="s">
        <v>31</v>
      </c>
    </row>
    <row r="116" spans="1:8" ht="12.75">
      <c r="A116" s="142">
        <v>115</v>
      </c>
      <c r="B116" s="272" t="s">
        <v>697</v>
      </c>
      <c r="C116" s="272" t="s">
        <v>699</v>
      </c>
      <c r="D116" s="272" t="s">
        <v>698</v>
      </c>
      <c r="E116" s="272" t="s">
        <v>999</v>
      </c>
      <c r="F116" s="272" t="s">
        <v>1000</v>
      </c>
      <c r="G116" s="272" t="s">
        <v>897</v>
      </c>
      <c r="H116" s="142" t="s">
        <v>31</v>
      </c>
    </row>
    <row r="117" spans="1:8" ht="12.75">
      <c r="A117" s="142">
        <v>116</v>
      </c>
      <c r="B117" s="272" t="s">
        <v>697</v>
      </c>
      <c r="C117" s="272" t="s">
        <v>699</v>
      </c>
      <c r="D117" s="272" t="s">
        <v>698</v>
      </c>
      <c r="E117" s="272" t="s">
        <v>1001</v>
      </c>
      <c r="F117" s="272" t="s">
        <v>1002</v>
      </c>
      <c r="G117" s="272" t="s">
        <v>897</v>
      </c>
      <c r="H117" s="142" t="s">
        <v>31</v>
      </c>
    </row>
    <row r="118" spans="1:8" ht="12.75">
      <c r="A118" s="142">
        <v>117</v>
      </c>
      <c r="B118" s="272" t="s">
        <v>697</v>
      </c>
      <c r="C118" s="272" t="s">
        <v>699</v>
      </c>
      <c r="D118" s="272" t="s">
        <v>698</v>
      </c>
      <c r="E118" s="272" t="s">
        <v>1003</v>
      </c>
      <c r="F118" s="272" t="s">
        <v>1004</v>
      </c>
      <c r="G118" s="272" t="s">
        <v>897</v>
      </c>
      <c r="H118" s="142" t="s">
        <v>31</v>
      </c>
    </row>
    <row r="119" spans="1:8" ht="12.75">
      <c r="A119" s="142">
        <v>118</v>
      </c>
      <c r="B119" s="272" t="s">
        <v>697</v>
      </c>
      <c r="C119" s="272" t="s">
        <v>699</v>
      </c>
      <c r="D119" s="272" t="s">
        <v>698</v>
      </c>
      <c r="E119" s="272" t="s">
        <v>1005</v>
      </c>
      <c r="F119" s="272" t="s">
        <v>1006</v>
      </c>
      <c r="G119" s="272" t="s">
        <v>897</v>
      </c>
      <c r="H119" s="142" t="s">
        <v>31</v>
      </c>
    </row>
    <row r="120" spans="1:8" ht="12.75">
      <c r="A120" s="142">
        <v>119</v>
      </c>
      <c r="B120" s="272" t="s">
        <v>697</v>
      </c>
      <c r="C120" s="272" t="s">
        <v>699</v>
      </c>
      <c r="D120" s="272" t="s">
        <v>698</v>
      </c>
      <c r="E120" s="272" t="s">
        <v>1007</v>
      </c>
      <c r="F120" s="272" t="s">
        <v>1008</v>
      </c>
      <c r="G120" s="272" t="s">
        <v>897</v>
      </c>
      <c r="H120" s="142" t="s">
        <v>31</v>
      </c>
    </row>
    <row r="121" spans="1:8" ht="12.75">
      <c r="A121" s="142">
        <v>120</v>
      </c>
      <c r="B121" s="272" t="s">
        <v>697</v>
      </c>
      <c r="C121" s="272" t="s">
        <v>699</v>
      </c>
      <c r="D121" s="272" t="s">
        <v>698</v>
      </c>
      <c r="E121" s="272" t="s">
        <v>1009</v>
      </c>
      <c r="F121" s="272" t="s">
        <v>1010</v>
      </c>
      <c r="G121" s="272" t="s">
        <v>804</v>
      </c>
      <c r="H121" s="142" t="s">
        <v>31</v>
      </c>
    </row>
    <row r="122" spans="1:8" ht="12.75">
      <c r="A122" s="142">
        <v>121</v>
      </c>
      <c r="B122" s="272" t="s">
        <v>697</v>
      </c>
      <c r="C122" s="272" t="s">
        <v>699</v>
      </c>
      <c r="D122" s="272" t="s">
        <v>698</v>
      </c>
      <c r="E122" s="272" t="s">
        <v>1011</v>
      </c>
      <c r="F122" s="272" t="s">
        <v>1012</v>
      </c>
      <c r="G122" s="272" t="s">
        <v>897</v>
      </c>
      <c r="H122" s="142" t="s">
        <v>30</v>
      </c>
    </row>
    <row r="123" spans="1:8" ht="12.75">
      <c r="A123" s="142">
        <v>122</v>
      </c>
      <c r="B123" s="272" t="s">
        <v>697</v>
      </c>
      <c r="C123" s="272" t="s">
        <v>699</v>
      </c>
      <c r="D123" s="272" t="s">
        <v>698</v>
      </c>
      <c r="E123" s="272" t="s">
        <v>1013</v>
      </c>
      <c r="F123" s="272" t="s">
        <v>1014</v>
      </c>
      <c r="G123" s="272" t="s">
        <v>897</v>
      </c>
      <c r="H123" s="142" t="s">
        <v>31</v>
      </c>
    </row>
    <row r="124" spans="1:8" ht="12.75">
      <c r="A124" s="142">
        <v>123</v>
      </c>
      <c r="B124" s="272" t="s">
        <v>700</v>
      </c>
      <c r="C124" s="272" t="s">
        <v>700</v>
      </c>
      <c r="D124" s="272" t="s">
        <v>701</v>
      </c>
      <c r="E124" s="272" t="s">
        <v>1015</v>
      </c>
      <c r="F124" s="272" t="s">
        <v>1016</v>
      </c>
      <c r="G124" s="272" t="s">
        <v>917</v>
      </c>
      <c r="H124" s="142" t="s">
        <v>31</v>
      </c>
    </row>
    <row r="125" spans="1:8" ht="12.75">
      <c r="A125" s="142">
        <v>124</v>
      </c>
      <c r="B125" s="272" t="s">
        <v>700</v>
      </c>
      <c r="C125" s="272" t="s">
        <v>700</v>
      </c>
      <c r="D125" s="272" t="s">
        <v>701</v>
      </c>
      <c r="E125" s="272" t="s">
        <v>1017</v>
      </c>
      <c r="F125" s="272" t="s">
        <v>1018</v>
      </c>
      <c r="G125" s="272" t="s">
        <v>917</v>
      </c>
      <c r="H125" s="142" t="s">
        <v>31</v>
      </c>
    </row>
    <row r="126" spans="1:8" ht="12.75">
      <c r="A126" s="142">
        <v>125</v>
      </c>
      <c r="B126" s="272" t="s">
        <v>700</v>
      </c>
      <c r="C126" s="272" t="s">
        <v>700</v>
      </c>
      <c r="D126" s="272" t="s">
        <v>701</v>
      </c>
      <c r="E126" s="272" t="s">
        <v>1019</v>
      </c>
      <c r="F126" s="272" t="s">
        <v>1020</v>
      </c>
      <c r="G126" s="272" t="s">
        <v>917</v>
      </c>
      <c r="H126" s="142" t="s">
        <v>31</v>
      </c>
    </row>
    <row r="127" spans="1:8" ht="12.75">
      <c r="A127" s="142">
        <v>126</v>
      </c>
      <c r="B127" s="272" t="s">
        <v>700</v>
      </c>
      <c r="C127" s="272" t="s">
        <v>700</v>
      </c>
      <c r="D127" s="272" t="s">
        <v>701</v>
      </c>
      <c r="E127" s="272" t="s">
        <v>1021</v>
      </c>
      <c r="F127" s="272" t="s">
        <v>1022</v>
      </c>
      <c r="G127" s="272" t="s">
        <v>917</v>
      </c>
      <c r="H127" s="142" t="s">
        <v>31</v>
      </c>
    </row>
    <row r="128" spans="1:8" ht="12.75">
      <c r="A128" s="142">
        <v>127</v>
      </c>
      <c r="B128" s="272" t="s">
        <v>702</v>
      </c>
      <c r="C128" s="272" t="s">
        <v>702</v>
      </c>
      <c r="D128" s="272" t="s">
        <v>703</v>
      </c>
      <c r="E128" s="272" t="s">
        <v>1023</v>
      </c>
      <c r="F128" s="272" t="s">
        <v>1024</v>
      </c>
      <c r="G128" s="272" t="s">
        <v>1025</v>
      </c>
      <c r="H128" s="142" t="s">
        <v>31</v>
      </c>
    </row>
    <row r="129" spans="1:8" ht="12.75">
      <c r="A129" s="142">
        <v>128</v>
      </c>
      <c r="B129" s="272" t="s">
        <v>702</v>
      </c>
      <c r="C129" s="272" t="s">
        <v>702</v>
      </c>
      <c r="D129" s="272" t="s">
        <v>703</v>
      </c>
      <c r="E129" s="272" t="s">
        <v>1026</v>
      </c>
      <c r="F129" s="272" t="s">
        <v>794</v>
      </c>
      <c r="G129" s="272" t="s">
        <v>1027</v>
      </c>
      <c r="H129" s="142" t="s">
        <v>31</v>
      </c>
    </row>
    <row r="130" spans="1:8" ht="12.75">
      <c r="A130" s="142">
        <v>129</v>
      </c>
      <c r="B130" s="272" t="s">
        <v>704</v>
      </c>
      <c r="C130" s="272" t="s">
        <v>704</v>
      </c>
      <c r="D130" s="272" t="s">
        <v>705</v>
      </c>
      <c r="E130" s="272" t="s">
        <v>1028</v>
      </c>
      <c r="F130" s="272" t="s">
        <v>1029</v>
      </c>
      <c r="G130" s="272" t="s">
        <v>1030</v>
      </c>
      <c r="H130" s="142" t="s">
        <v>31</v>
      </c>
    </row>
    <row r="131" spans="1:8" ht="12.75">
      <c r="A131" s="142">
        <v>130</v>
      </c>
      <c r="B131" s="272" t="s">
        <v>704</v>
      </c>
      <c r="C131" s="272" t="s">
        <v>704</v>
      </c>
      <c r="D131" s="272" t="s">
        <v>705</v>
      </c>
      <c r="E131" s="272" t="s">
        <v>1031</v>
      </c>
      <c r="F131" s="272" t="s">
        <v>1032</v>
      </c>
      <c r="G131" s="272" t="s">
        <v>1030</v>
      </c>
      <c r="H131" s="142" t="s">
        <v>28</v>
      </c>
    </row>
    <row r="132" spans="1:8" ht="12.75">
      <c r="A132" s="142">
        <v>131</v>
      </c>
      <c r="B132" s="272" t="s">
        <v>704</v>
      </c>
      <c r="C132" s="272" t="s">
        <v>704</v>
      </c>
      <c r="D132" s="272" t="s">
        <v>705</v>
      </c>
      <c r="E132" s="272" t="s">
        <v>1033</v>
      </c>
      <c r="F132" s="272" t="s">
        <v>1034</v>
      </c>
      <c r="G132" s="272" t="s">
        <v>1030</v>
      </c>
      <c r="H132" s="142" t="s">
        <v>31</v>
      </c>
    </row>
    <row r="133" spans="1:8" ht="12.75">
      <c r="A133" s="142">
        <v>132</v>
      </c>
      <c r="B133" s="272" t="s">
        <v>706</v>
      </c>
      <c r="C133" s="272" t="s">
        <v>706</v>
      </c>
      <c r="D133" s="272" t="s">
        <v>707</v>
      </c>
      <c r="E133" s="272" t="s">
        <v>1035</v>
      </c>
      <c r="F133" s="272" t="s">
        <v>1036</v>
      </c>
      <c r="G133" s="272" t="s">
        <v>879</v>
      </c>
      <c r="H133" s="142" t="s">
        <v>31</v>
      </c>
    </row>
    <row r="134" spans="1:8" ht="11.25">
      <c r="A134" s="142">
        <v>133</v>
      </c>
      <c r="B134" s="142" t="s">
        <v>706</v>
      </c>
      <c r="C134" s="142" t="s">
        <v>706</v>
      </c>
      <c r="D134" s="142" t="s">
        <v>707</v>
      </c>
      <c r="E134" s="142" t="s">
        <v>1037</v>
      </c>
      <c r="F134" s="142" t="s">
        <v>1038</v>
      </c>
      <c r="G134" s="142" t="s">
        <v>879</v>
      </c>
      <c r="H134" s="142" t="s">
        <v>28</v>
      </c>
    </row>
    <row r="135" spans="1:8" ht="11.25">
      <c r="A135" s="142">
        <v>134</v>
      </c>
      <c r="B135" s="142" t="s">
        <v>706</v>
      </c>
      <c r="C135" s="142" t="s">
        <v>706</v>
      </c>
      <c r="D135" s="142" t="s">
        <v>707</v>
      </c>
      <c r="E135" s="142" t="s">
        <v>1039</v>
      </c>
      <c r="F135" s="142" t="s">
        <v>1040</v>
      </c>
      <c r="G135" s="142" t="s">
        <v>879</v>
      </c>
      <c r="H135" s="142" t="s">
        <v>31</v>
      </c>
    </row>
    <row r="136" spans="1:8" ht="11.25">
      <c r="A136" s="142">
        <v>135</v>
      </c>
      <c r="B136" s="142" t="s">
        <v>706</v>
      </c>
      <c r="C136" s="142" t="s">
        <v>706</v>
      </c>
      <c r="D136" s="142" t="s">
        <v>707</v>
      </c>
      <c r="E136" s="142" t="s">
        <v>1041</v>
      </c>
      <c r="F136" s="142" t="s">
        <v>1042</v>
      </c>
      <c r="G136" s="142" t="s">
        <v>879</v>
      </c>
      <c r="H136" s="142" t="s">
        <v>31</v>
      </c>
    </row>
    <row r="137" spans="1:8" ht="11.25">
      <c r="A137" s="142">
        <v>136</v>
      </c>
      <c r="B137" s="142" t="s">
        <v>706</v>
      </c>
      <c r="C137" s="142" t="s">
        <v>706</v>
      </c>
      <c r="D137" s="142" t="s">
        <v>707</v>
      </c>
      <c r="E137" s="142" t="s">
        <v>1043</v>
      </c>
      <c r="F137" s="142" t="s">
        <v>1044</v>
      </c>
      <c r="G137" s="142" t="s">
        <v>1045</v>
      </c>
      <c r="H137" s="142" t="s">
        <v>31</v>
      </c>
    </row>
    <row r="138" spans="1:8" ht="11.25">
      <c r="A138" s="142">
        <v>137</v>
      </c>
      <c r="B138" s="142" t="s">
        <v>706</v>
      </c>
      <c r="C138" s="142" t="s">
        <v>706</v>
      </c>
      <c r="D138" s="142" t="s">
        <v>707</v>
      </c>
      <c r="E138" s="142" t="s">
        <v>1046</v>
      </c>
      <c r="F138" s="142" t="s">
        <v>1047</v>
      </c>
      <c r="G138" s="142" t="s">
        <v>879</v>
      </c>
      <c r="H138" s="142" t="s">
        <v>31</v>
      </c>
    </row>
    <row r="139" spans="1:8" ht="11.25">
      <c r="A139" s="142">
        <v>138</v>
      </c>
      <c r="B139" s="142" t="s">
        <v>706</v>
      </c>
      <c r="C139" s="142" t="s">
        <v>706</v>
      </c>
      <c r="D139" s="142" t="s">
        <v>707</v>
      </c>
      <c r="E139" s="142" t="s">
        <v>1048</v>
      </c>
      <c r="F139" s="142" t="s">
        <v>1049</v>
      </c>
      <c r="G139" s="142" t="s">
        <v>879</v>
      </c>
      <c r="H139" s="142" t="s">
        <v>31</v>
      </c>
    </row>
    <row r="140" spans="1:8" ht="11.25">
      <c r="A140" s="142">
        <v>139</v>
      </c>
      <c r="B140" s="142" t="s">
        <v>706</v>
      </c>
      <c r="C140" s="142" t="s">
        <v>706</v>
      </c>
      <c r="D140" s="142" t="s">
        <v>707</v>
      </c>
      <c r="E140" s="142" t="s">
        <v>1050</v>
      </c>
      <c r="F140" s="142" t="s">
        <v>1051</v>
      </c>
      <c r="G140" s="142" t="s">
        <v>879</v>
      </c>
      <c r="H140" s="142" t="s">
        <v>31</v>
      </c>
    </row>
    <row r="141" spans="1:8" ht="11.25">
      <c r="A141" s="142">
        <v>140</v>
      </c>
      <c r="B141" s="142" t="s">
        <v>706</v>
      </c>
      <c r="C141" s="142" t="s">
        <v>706</v>
      </c>
      <c r="D141" s="142" t="s">
        <v>707</v>
      </c>
      <c r="E141" s="142" t="s">
        <v>1052</v>
      </c>
      <c r="F141" s="142" t="s">
        <v>1053</v>
      </c>
      <c r="G141" s="142" t="s">
        <v>963</v>
      </c>
      <c r="H141" s="142" t="s">
        <v>29</v>
      </c>
    </row>
    <row r="142" spans="1:8" ht="11.25">
      <c r="A142" s="142">
        <v>141</v>
      </c>
      <c r="B142" s="142" t="s">
        <v>706</v>
      </c>
      <c r="C142" s="142" t="s">
        <v>706</v>
      </c>
      <c r="D142" s="142" t="s">
        <v>707</v>
      </c>
      <c r="E142" s="142" t="s">
        <v>1054</v>
      </c>
      <c r="F142" s="142" t="s">
        <v>1055</v>
      </c>
      <c r="G142" s="142" t="s">
        <v>879</v>
      </c>
      <c r="H142" s="142" t="s">
        <v>28</v>
      </c>
    </row>
    <row r="143" spans="1:8" ht="11.25">
      <c r="A143" s="142">
        <v>142</v>
      </c>
      <c r="B143" s="142" t="s">
        <v>706</v>
      </c>
      <c r="C143" s="142" t="s">
        <v>706</v>
      </c>
      <c r="D143" s="142" t="s">
        <v>707</v>
      </c>
      <c r="E143" s="142" t="s">
        <v>1056</v>
      </c>
      <c r="F143" s="142" t="s">
        <v>1057</v>
      </c>
      <c r="G143" s="142" t="s">
        <v>795</v>
      </c>
      <c r="H143" s="142" t="s">
        <v>31</v>
      </c>
    </row>
    <row r="144" spans="1:8" ht="11.25">
      <c r="A144" s="142">
        <v>143</v>
      </c>
      <c r="B144" s="142" t="s">
        <v>706</v>
      </c>
      <c r="C144" s="142" t="s">
        <v>706</v>
      </c>
      <c r="D144" s="142" t="s">
        <v>707</v>
      </c>
      <c r="E144" s="142" t="s">
        <v>1058</v>
      </c>
      <c r="F144" s="142" t="s">
        <v>1059</v>
      </c>
      <c r="G144" s="142" t="s">
        <v>879</v>
      </c>
      <c r="H144" s="142" t="s">
        <v>31</v>
      </c>
    </row>
    <row r="145" spans="1:8" ht="11.25">
      <c r="A145" s="142">
        <v>144</v>
      </c>
      <c r="B145" s="142" t="s">
        <v>706</v>
      </c>
      <c r="C145" s="142" t="s">
        <v>706</v>
      </c>
      <c r="D145" s="142" t="s">
        <v>707</v>
      </c>
      <c r="E145" s="142" t="s">
        <v>1060</v>
      </c>
      <c r="F145" s="142" t="s">
        <v>1061</v>
      </c>
      <c r="G145" s="142" t="s">
        <v>1062</v>
      </c>
      <c r="H145" s="142" t="s">
        <v>31</v>
      </c>
    </row>
    <row r="146" spans="1:8" ht="11.25">
      <c r="A146" s="142">
        <v>145</v>
      </c>
      <c r="B146" s="142" t="s">
        <v>706</v>
      </c>
      <c r="C146" s="142" t="s">
        <v>706</v>
      </c>
      <c r="D146" s="142" t="s">
        <v>707</v>
      </c>
      <c r="E146" s="142" t="s">
        <v>1063</v>
      </c>
      <c r="F146" s="142" t="s">
        <v>861</v>
      </c>
      <c r="G146" s="142" t="s">
        <v>1064</v>
      </c>
      <c r="H146" s="142" t="s">
        <v>31</v>
      </c>
    </row>
    <row r="147" spans="1:8" ht="11.25">
      <c r="A147" s="142">
        <v>146</v>
      </c>
      <c r="B147" s="142" t="s">
        <v>706</v>
      </c>
      <c r="C147" s="142" t="s">
        <v>706</v>
      </c>
      <c r="D147" s="142" t="s">
        <v>707</v>
      </c>
      <c r="E147" s="142" t="s">
        <v>1065</v>
      </c>
      <c r="F147" s="142" t="s">
        <v>1066</v>
      </c>
      <c r="G147" s="142" t="s">
        <v>879</v>
      </c>
      <c r="H147" s="142" t="s">
        <v>31</v>
      </c>
    </row>
    <row r="148" spans="1:8" ht="11.25">
      <c r="A148" s="142">
        <v>147</v>
      </c>
      <c r="B148" s="142" t="s">
        <v>706</v>
      </c>
      <c r="C148" s="142" t="s">
        <v>706</v>
      </c>
      <c r="D148" s="142" t="s">
        <v>707</v>
      </c>
      <c r="E148" s="142" t="s">
        <v>1067</v>
      </c>
      <c r="F148" s="142" t="s">
        <v>1068</v>
      </c>
      <c r="G148" s="142" t="s">
        <v>879</v>
      </c>
      <c r="H148" s="142" t="s">
        <v>28</v>
      </c>
    </row>
    <row r="149" spans="1:8" ht="11.25">
      <c r="A149" s="142">
        <v>148</v>
      </c>
      <c r="B149" s="142" t="s">
        <v>706</v>
      </c>
      <c r="C149" s="142" t="s">
        <v>706</v>
      </c>
      <c r="D149" s="142" t="s">
        <v>707</v>
      </c>
      <c r="E149" s="142" t="s">
        <v>1069</v>
      </c>
      <c r="F149" s="142" t="s">
        <v>1070</v>
      </c>
      <c r="G149" s="142" t="s">
        <v>879</v>
      </c>
      <c r="H149" s="142" t="s">
        <v>31</v>
      </c>
    </row>
    <row r="150" spans="1:8" ht="11.25">
      <c r="A150" s="142">
        <v>149</v>
      </c>
      <c r="B150" s="142" t="s">
        <v>706</v>
      </c>
      <c r="C150" s="142" t="s">
        <v>706</v>
      </c>
      <c r="D150" s="142" t="s">
        <v>707</v>
      </c>
      <c r="E150" s="142" t="s">
        <v>1071</v>
      </c>
      <c r="F150" s="142" t="s">
        <v>1072</v>
      </c>
      <c r="G150" s="142" t="s">
        <v>879</v>
      </c>
      <c r="H150" s="142" t="s">
        <v>31</v>
      </c>
    </row>
    <row r="151" spans="1:8" ht="11.25">
      <c r="A151" s="142">
        <v>150</v>
      </c>
      <c r="B151" s="142" t="s">
        <v>706</v>
      </c>
      <c r="C151" s="142" t="s">
        <v>706</v>
      </c>
      <c r="D151" s="142" t="s">
        <v>707</v>
      </c>
      <c r="E151" s="142" t="s">
        <v>1073</v>
      </c>
      <c r="F151" s="142" t="s">
        <v>1074</v>
      </c>
      <c r="G151" s="142" t="s">
        <v>879</v>
      </c>
      <c r="H151" s="142" t="s">
        <v>31</v>
      </c>
    </row>
    <row r="152" spans="1:8" ht="11.25">
      <c r="A152" s="142">
        <v>151</v>
      </c>
      <c r="B152" s="142" t="s">
        <v>706</v>
      </c>
      <c r="C152" s="142" t="s">
        <v>706</v>
      </c>
      <c r="D152" s="142" t="s">
        <v>707</v>
      </c>
      <c r="E152" s="142" t="s">
        <v>1075</v>
      </c>
      <c r="F152" s="142" t="s">
        <v>1076</v>
      </c>
      <c r="G152" s="142" t="s">
        <v>879</v>
      </c>
      <c r="H152" s="142" t="s">
        <v>31</v>
      </c>
    </row>
    <row r="153" spans="1:8" ht="11.25">
      <c r="A153" s="142">
        <v>152</v>
      </c>
      <c r="B153" s="142" t="s">
        <v>706</v>
      </c>
      <c r="C153" s="142" t="s">
        <v>706</v>
      </c>
      <c r="D153" s="142" t="s">
        <v>707</v>
      </c>
      <c r="E153" s="142" t="s">
        <v>1077</v>
      </c>
      <c r="F153" s="142" t="s">
        <v>1078</v>
      </c>
      <c r="G153" s="142" t="s">
        <v>879</v>
      </c>
      <c r="H153" s="142" t="s">
        <v>31</v>
      </c>
    </row>
    <row r="154" spans="1:8" ht="11.25">
      <c r="A154" s="142">
        <v>153</v>
      </c>
      <c r="B154" s="142" t="s">
        <v>706</v>
      </c>
      <c r="C154" s="142" t="s">
        <v>706</v>
      </c>
      <c r="D154" s="142" t="s">
        <v>707</v>
      </c>
      <c r="E154" s="142" t="s">
        <v>1079</v>
      </c>
      <c r="F154" s="142" t="s">
        <v>1080</v>
      </c>
      <c r="G154" s="142" t="s">
        <v>879</v>
      </c>
      <c r="H154" s="142" t="s">
        <v>31</v>
      </c>
    </row>
    <row r="155" spans="1:8" ht="11.25">
      <c r="A155" s="142">
        <v>154</v>
      </c>
      <c r="B155" s="142" t="s">
        <v>706</v>
      </c>
      <c r="C155" s="142" t="s">
        <v>706</v>
      </c>
      <c r="D155" s="142" t="s">
        <v>707</v>
      </c>
      <c r="E155" s="142" t="s">
        <v>1081</v>
      </c>
      <c r="F155" s="142" t="s">
        <v>1082</v>
      </c>
      <c r="G155" s="142" t="s">
        <v>879</v>
      </c>
      <c r="H155" s="142" t="s">
        <v>31</v>
      </c>
    </row>
    <row r="156" spans="1:8" ht="11.25">
      <c r="A156" s="142">
        <v>155</v>
      </c>
      <c r="B156" s="142" t="s">
        <v>706</v>
      </c>
      <c r="C156" s="142" t="s">
        <v>706</v>
      </c>
      <c r="D156" s="142" t="s">
        <v>707</v>
      </c>
      <c r="E156" s="142" t="s">
        <v>1083</v>
      </c>
      <c r="F156" s="142" t="s">
        <v>1084</v>
      </c>
      <c r="G156" s="142" t="s">
        <v>879</v>
      </c>
      <c r="H156" s="142" t="s">
        <v>31</v>
      </c>
    </row>
    <row r="157" spans="1:8" ht="11.25">
      <c r="A157" s="142">
        <v>156</v>
      </c>
      <c r="B157" s="142" t="s">
        <v>706</v>
      </c>
      <c r="C157" s="142" t="s">
        <v>706</v>
      </c>
      <c r="D157" s="142" t="s">
        <v>707</v>
      </c>
      <c r="E157" s="142" t="s">
        <v>1085</v>
      </c>
      <c r="F157" s="142" t="s">
        <v>1086</v>
      </c>
      <c r="G157" s="142" t="s">
        <v>879</v>
      </c>
      <c r="H157" s="142" t="s">
        <v>31</v>
      </c>
    </row>
    <row r="158" spans="1:8" ht="11.25">
      <c r="A158" s="142">
        <v>157</v>
      </c>
      <c r="B158" s="142" t="s">
        <v>706</v>
      </c>
      <c r="C158" s="142" t="s">
        <v>706</v>
      </c>
      <c r="D158" s="142" t="s">
        <v>707</v>
      </c>
      <c r="E158" s="142" t="s">
        <v>1087</v>
      </c>
      <c r="F158" s="142" t="s">
        <v>1088</v>
      </c>
      <c r="G158" s="142" t="s">
        <v>879</v>
      </c>
      <c r="H158" s="142" t="s">
        <v>31</v>
      </c>
    </row>
    <row r="159" spans="1:8" ht="11.25">
      <c r="A159" s="142">
        <v>158</v>
      </c>
      <c r="B159" s="142" t="s">
        <v>708</v>
      </c>
      <c r="C159" s="142" t="s">
        <v>708</v>
      </c>
      <c r="D159" s="142" t="s">
        <v>709</v>
      </c>
      <c r="E159" s="142" t="s">
        <v>1089</v>
      </c>
      <c r="F159" s="142" t="s">
        <v>794</v>
      </c>
      <c r="G159" s="142" t="s">
        <v>843</v>
      </c>
      <c r="H159" s="142" t="s">
        <v>31</v>
      </c>
    </row>
    <row r="160" spans="1:8" ht="11.25">
      <c r="A160" s="142">
        <v>159</v>
      </c>
      <c r="B160" s="142" t="s">
        <v>708</v>
      </c>
      <c r="C160" s="142" t="s">
        <v>708</v>
      </c>
      <c r="D160" s="142" t="s">
        <v>709</v>
      </c>
      <c r="E160" s="142" t="s">
        <v>1090</v>
      </c>
      <c r="F160" s="142" t="s">
        <v>1091</v>
      </c>
      <c r="G160" s="142" t="s">
        <v>1092</v>
      </c>
      <c r="H160" s="142" t="s">
        <v>31</v>
      </c>
    </row>
    <row r="161" spans="1:8" ht="11.25">
      <c r="A161" s="142">
        <v>160</v>
      </c>
      <c r="B161" s="142" t="s">
        <v>708</v>
      </c>
      <c r="C161" s="142" t="s">
        <v>708</v>
      </c>
      <c r="D161" s="142" t="s">
        <v>709</v>
      </c>
      <c r="E161" s="142" t="s">
        <v>1093</v>
      </c>
      <c r="F161" s="142" t="s">
        <v>794</v>
      </c>
      <c r="G161" s="142" t="s">
        <v>1094</v>
      </c>
      <c r="H161" s="142" t="s">
        <v>31</v>
      </c>
    </row>
    <row r="162" spans="1:8" ht="11.25">
      <c r="A162" s="142">
        <v>161</v>
      </c>
      <c r="B162" s="142" t="s">
        <v>708</v>
      </c>
      <c r="C162" s="142" t="s">
        <v>708</v>
      </c>
      <c r="D162" s="142" t="s">
        <v>709</v>
      </c>
      <c r="E162" s="142" t="s">
        <v>1095</v>
      </c>
      <c r="F162" s="142" t="s">
        <v>1096</v>
      </c>
      <c r="G162" s="142" t="s">
        <v>1092</v>
      </c>
      <c r="H162" s="142" t="s">
        <v>31</v>
      </c>
    </row>
    <row r="163" spans="1:8" ht="11.25">
      <c r="A163" s="142">
        <v>162</v>
      </c>
      <c r="B163" s="142" t="s">
        <v>710</v>
      </c>
      <c r="C163" s="142" t="s">
        <v>710</v>
      </c>
      <c r="D163" s="142" t="s">
        <v>711</v>
      </c>
      <c r="E163" s="142" t="s">
        <v>1097</v>
      </c>
      <c r="F163" s="142" t="s">
        <v>1036</v>
      </c>
      <c r="G163" s="142" t="s">
        <v>1098</v>
      </c>
      <c r="H163" s="142" t="s">
        <v>31</v>
      </c>
    </row>
    <row r="164" spans="1:8" ht="11.25">
      <c r="A164" s="142">
        <v>163</v>
      </c>
      <c r="B164" s="142" t="s">
        <v>710</v>
      </c>
      <c r="C164" s="142" t="s">
        <v>710</v>
      </c>
      <c r="D164" s="142" t="s">
        <v>711</v>
      </c>
      <c r="E164" s="142" t="s">
        <v>1099</v>
      </c>
      <c r="F164" s="142" t="s">
        <v>1100</v>
      </c>
      <c r="G164" s="142" t="s">
        <v>804</v>
      </c>
      <c r="H164" s="142" t="s">
        <v>31</v>
      </c>
    </row>
    <row r="165" spans="1:8" ht="11.25">
      <c r="A165" s="142">
        <v>164</v>
      </c>
      <c r="B165" s="142" t="s">
        <v>710</v>
      </c>
      <c r="C165" s="142" t="s">
        <v>710</v>
      </c>
      <c r="D165" s="142" t="s">
        <v>711</v>
      </c>
      <c r="E165" s="142" t="s">
        <v>1101</v>
      </c>
      <c r="F165" s="142" t="s">
        <v>1102</v>
      </c>
      <c r="G165" s="142" t="s">
        <v>1103</v>
      </c>
      <c r="H165" s="142" t="s">
        <v>31</v>
      </c>
    </row>
    <row r="166" spans="1:8" ht="11.25">
      <c r="A166" s="142">
        <v>165</v>
      </c>
      <c r="B166" s="142" t="s">
        <v>710</v>
      </c>
      <c r="C166" s="142" t="s">
        <v>710</v>
      </c>
      <c r="D166" s="142" t="s">
        <v>711</v>
      </c>
      <c r="E166" s="142" t="s">
        <v>1104</v>
      </c>
      <c r="F166" s="142" t="s">
        <v>1105</v>
      </c>
      <c r="G166" s="142" t="s">
        <v>1103</v>
      </c>
      <c r="H166" s="142" t="s">
        <v>31</v>
      </c>
    </row>
    <row r="167" spans="1:8" ht="11.25">
      <c r="A167" s="142">
        <v>166</v>
      </c>
      <c r="B167" s="142" t="s">
        <v>710</v>
      </c>
      <c r="C167" s="142" t="s">
        <v>710</v>
      </c>
      <c r="D167" s="142" t="s">
        <v>711</v>
      </c>
      <c r="E167" s="142" t="s">
        <v>1106</v>
      </c>
      <c r="F167" s="142" t="s">
        <v>1107</v>
      </c>
      <c r="G167" s="142" t="s">
        <v>1103</v>
      </c>
      <c r="H167" s="142" t="s">
        <v>31</v>
      </c>
    </row>
    <row r="168" spans="1:8" ht="11.25">
      <c r="A168" s="142">
        <v>167</v>
      </c>
      <c r="B168" s="142" t="s">
        <v>710</v>
      </c>
      <c r="C168" s="142" t="s">
        <v>710</v>
      </c>
      <c r="D168" s="142" t="s">
        <v>711</v>
      </c>
      <c r="E168" s="142" t="s">
        <v>1108</v>
      </c>
      <c r="F168" s="142" t="s">
        <v>1109</v>
      </c>
      <c r="G168" s="142" t="s">
        <v>1098</v>
      </c>
      <c r="H168" s="142" t="s">
        <v>31</v>
      </c>
    </row>
    <row r="169" spans="1:8" ht="11.25">
      <c r="A169" s="142">
        <v>168</v>
      </c>
      <c r="B169" s="142" t="s">
        <v>710</v>
      </c>
      <c r="C169" s="142" t="s">
        <v>710</v>
      </c>
      <c r="D169" s="142" t="s">
        <v>711</v>
      </c>
      <c r="E169" s="142" t="s">
        <v>1110</v>
      </c>
      <c r="F169" s="142" t="s">
        <v>1111</v>
      </c>
      <c r="G169" s="142" t="s">
        <v>1103</v>
      </c>
      <c r="H169" s="142" t="s">
        <v>31</v>
      </c>
    </row>
    <row r="170" spans="1:8" ht="11.25">
      <c r="A170" s="142">
        <v>169</v>
      </c>
      <c r="B170" s="142" t="s">
        <v>710</v>
      </c>
      <c r="C170" s="142" t="s">
        <v>710</v>
      </c>
      <c r="D170" s="142" t="s">
        <v>711</v>
      </c>
      <c r="E170" s="142" t="s">
        <v>1112</v>
      </c>
      <c r="F170" s="142" t="s">
        <v>1113</v>
      </c>
      <c r="G170" s="142" t="s">
        <v>1103</v>
      </c>
      <c r="H170" s="142" t="s">
        <v>31</v>
      </c>
    </row>
    <row r="171" spans="1:8" ht="11.25">
      <c r="A171" s="142">
        <v>170</v>
      </c>
      <c r="B171" s="142" t="s">
        <v>710</v>
      </c>
      <c r="C171" s="142" t="s">
        <v>710</v>
      </c>
      <c r="D171" s="142" t="s">
        <v>711</v>
      </c>
      <c r="E171" s="142" t="s">
        <v>1114</v>
      </c>
      <c r="F171" s="142" t="s">
        <v>1115</v>
      </c>
      <c r="G171" s="142" t="s">
        <v>1103</v>
      </c>
      <c r="H171" s="142" t="s">
        <v>31</v>
      </c>
    </row>
    <row r="172" spans="1:8" ht="11.25">
      <c r="A172" s="142">
        <v>171</v>
      </c>
      <c r="B172" s="142" t="s">
        <v>710</v>
      </c>
      <c r="C172" s="142" t="s">
        <v>710</v>
      </c>
      <c r="D172" s="142" t="s">
        <v>711</v>
      </c>
      <c r="E172" s="142" t="s">
        <v>1116</v>
      </c>
      <c r="F172" s="142" t="s">
        <v>1117</v>
      </c>
      <c r="G172" s="142" t="s">
        <v>1103</v>
      </c>
      <c r="H172" s="142" t="s">
        <v>31</v>
      </c>
    </row>
    <row r="173" spans="1:8" ht="11.25">
      <c r="A173" s="142">
        <v>172</v>
      </c>
      <c r="B173" s="142" t="s">
        <v>710</v>
      </c>
      <c r="C173" s="142" t="s">
        <v>710</v>
      </c>
      <c r="D173" s="142" t="s">
        <v>711</v>
      </c>
      <c r="E173" s="142" t="s">
        <v>1118</v>
      </c>
      <c r="F173" s="142" t="s">
        <v>1119</v>
      </c>
      <c r="G173" s="142" t="s">
        <v>1103</v>
      </c>
      <c r="H173" s="142" t="s">
        <v>31</v>
      </c>
    </row>
    <row r="174" spans="1:8" ht="11.25">
      <c r="A174" s="142">
        <v>173</v>
      </c>
      <c r="B174" s="142" t="s">
        <v>710</v>
      </c>
      <c r="C174" s="142" t="s">
        <v>710</v>
      </c>
      <c r="D174" s="142" t="s">
        <v>711</v>
      </c>
      <c r="E174" s="142" t="s">
        <v>1120</v>
      </c>
      <c r="F174" s="142" t="s">
        <v>1121</v>
      </c>
      <c r="G174" s="142" t="s">
        <v>1103</v>
      </c>
      <c r="H174" s="142" t="s">
        <v>31</v>
      </c>
    </row>
    <row r="175" spans="1:8" ht="11.25">
      <c r="A175" s="142">
        <v>174</v>
      </c>
      <c r="B175" s="142" t="s">
        <v>710</v>
      </c>
      <c r="C175" s="142" t="s">
        <v>710</v>
      </c>
      <c r="D175" s="142" t="s">
        <v>711</v>
      </c>
      <c r="E175" s="142" t="s">
        <v>1122</v>
      </c>
      <c r="F175" s="142" t="s">
        <v>1123</v>
      </c>
      <c r="G175" s="142" t="s">
        <v>1103</v>
      </c>
      <c r="H175" s="142" t="s">
        <v>31</v>
      </c>
    </row>
    <row r="176" spans="1:8" ht="11.25">
      <c r="A176" s="142">
        <v>175</v>
      </c>
      <c r="B176" s="142" t="s">
        <v>710</v>
      </c>
      <c r="C176" s="142" t="s">
        <v>710</v>
      </c>
      <c r="D176" s="142" t="s">
        <v>711</v>
      </c>
      <c r="E176" s="142" t="s">
        <v>1124</v>
      </c>
      <c r="F176" s="142" t="s">
        <v>1125</v>
      </c>
      <c r="G176" s="142" t="s">
        <v>1103</v>
      </c>
      <c r="H176" s="142" t="s">
        <v>31</v>
      </c>
    </row>
    <row r="177" spans="1:8" ht="11.25">
      <c r="A177" s="142">
        <v>176</v>
      </c>
      <c r="B177" s="142" t="s">
        <v>710</v>
      </c>
      <c r="C177" s="142" t="s">
        <v>710</v>
      </c>
      <c r="D177" s="142" t="s">
        <v>711</v>
      </c>
      <c r="E177" s="142" t="s">
        <v>1126</v>
      </c>
      <c r="F177" s="142" t="s">
        <v>1127</v>
      </c>
      <c r="G177" s="142" t="s">
        <v>1103</v>
      </c>
      <c r="H177" s="142" t="s">
        <v>31</v>
      </c>
    </row>
    <row r="178" spans="1:8" ht="11.25">
      <c r="A178" s="142">
        <v>177</v>
      </c>
      <c r="B178" s="142" t="s">
        <v>712</v>
      </c>
      <c r="C178" s="142" t="s">
        <v>712</v>
      </c>
      <c r="D178" s="142" t="s">
        <v>713</v>
      </c>
      <c r="E178" s="142" t="s">
        <v>1128</v>
      </c>
      <c r="F178" s="142" t="s">
        <v>747</v>
      </c>
      <c r="G178" s="142" t="s">
        <v>1129</v>
      </c>
      <c r="H178" s="142" t="s">
        <v>31</v>
      </c>
    </row>
    <row r="179" spans="1:8" ht="11.25">
      <c r="A179" s="142">
        <v>178</v>
      </c>
      <c r="B179" s="142" t="s">
        <v>712</v>
      </c>
      <c r="C179" s="142" t="s">
        <v>712</v>
      </c>
      <c r="D179" s="142" t="s">
        <v>713</v>
      </c>
      <c r="E179" s="142" t="s">
        <v>1130</v>
      </c>
      <c r="F179" s="142" t="s">
        <v>747</v>
      </c>
      <c r="G179" s="142" t="s">
        <v>1131</v>
      </c>
      <c r="H179" s="142" t="s">
        <v>31</v>
      </c>
    </row>
    <row r="180" spans="1:8" ht="11.25">
      <c r="A180" s="142">
        <v>179</v>
      </c>
      <c r="B180" s="142" t="s">
        <v>712</v>
      </c>
      <c r="C180" s="142" t="s">
        <v>712</v>
      </c>
      <c r="D180" s="142" t="s">
        <v>713</v>
      </c>
      <c r="E180" s="142" t="s">
        <v>1132</v>
      </c>
      <c r="F180" s="142" t="s">
        <v>747</v>
      </c>
      <c r="G180" s="142" t="s">
        <v>1133</v>
      </c>
      <c r="H180" s="142" t="s">
        <v>31</v>
      </c>
    </row>
    <row r="181" spans="1:8" ht="11.25">
      <c r="A181" s="142">
        <v>180</v>
      </c>
      <c r="B181" s="142" t="s">
        <v>712</v>
      </c>
      <c r="C181" s="142" t="s">
        <v>712</v>
      </c>
      <c r="D181" s="142" t="s">
        <v>713</v>
      </c>
      <c r="E181" s="142" t="s">
        <v>1134</v>
      </c>
      <c r="F181" s="142" t="s">
        <v>1135</v>
      </c>
      <c r="G181" s="142" t="s">
        <v>1136</v>
      </c>
      <c r="H181" s="142" t="s">
        <v>31</v>
      </c>
    </row>
    <row r="182" spans="1:8" ht="11.25">
      <c r="A182" s="142">
        <v>181</v>
      </c>
      <c r="B182" s="142" t="s">
        <v>1137</v>
      </c>
      <c r="C182" s="142" t="s">
        <v>1137</v>
      </c>
      <c r="D182" s="142" t="s">
        <v>1138</v>
      </c>
      <c r="E182" s="142" t="s">
        <v>1139</v>
      </c>
      <c r="F182" s="142" t="s">
        <v>1140</v>
      </c>
      <c r="G182" s="142" t="s">
        <v>1141</v>
      </c>
      <c r="H182" s="142" t="s">
        <v>28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3" customWidth="1"/>
  </cols>
  <sheetData>
    <row r="1" spans="2:8" ht="11.25">
      <c r="B1" s="273" t="s">
        <v>472</v>
      </c>
      <c r="C1" s="273" t="s">
        <v>473</v>
      </c>
      <c r="D1" s="273" t="s">
        <v>475</v>
      </c>
      <c r="E1" s="273" t="s">
        <v>476</v>
      </c>
      <c r="F1" s="273" t="s">
        <v>477</v>
      </c>
      <c r="G1" s="273" t="s">
        <v>478</v>
      </c>
      <c r="H1" s="273" t="s">
        <v>479</v>
      </c>
    </row>
    <row r="2" spans="1:8" ht="11.25">
      <c r="A2" s="273">
        <v>25</v>
      </c>
      <c r="B2" s="273" t="s">
        <v>796</v>
      </c>
      <c r="C2" s="273" t="s">
        <v>798</v>
      </c>
      <c r="D2" s="273" t="s">
        <v>797</v>
      </c>
      <c r="E2" s="273" t="s">
        <v>799</v>
      </c>
      <c r="F2" s="273" t="s">
        <v>800</v>
      </c>
      <c r="G2" s="273" t="s">
        <v>801</v>
      </c>
      <c r="H2" s="273" t="s">
        <v>29</v>
      </c>
    </row>
    <row r="3" spans="1:8" ht="11.25">
      <c r="A3" s="273">
        <v>98</v>
      </c>
      <c r="B3" s="273" t="s">
        <v>661</v>
      </c>
      <c r="C3" s="273" t="s">
        <v>685</v>
      </c>
      <c r="D3" s="273" t="s">
        <v>686</v>
      </c>
      <c r="E3" s="273" t="s">
        <v>961</v>
      </c>
      <c r="F3" s="273" t="s">
        <v>962</v>
      </c>
      <c r="G3" s="273" t="s">
        <v>963</v>
      </c>
      <c r="H3" s="273" t="s">
        <v>29</v>
      </c>
    </row>
    <row r="4" spans="1:8" ht="11.25">
      <c r="A4" s="273">
        <v>140</v>
      </c>
      <c r="B4" s="273" t="s">
        <v>706</v>
      </c>
      <c r="C4" s="273" t="s">
        <v>706</v>
      </c>
      <c r="D4" s="273" t="s">
        <v>707</v>
      </c>
      <c r="E4" s="273" t="s">
        <v>1052</v>
      </c>
      <c r="F4" s="273" t="s">
        <v>1053</v>
      </c>
      <c r="G4" s="273" t="s">
        <v>963</v>
      </c>
      <c r="H4" s="273" t="s">
        <v>29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110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473</v>
      </c>
      <c r="B1" s="45" t="s">
        <v>472</v>
      </c>
      <c r="C1" s="45" t="s">
        <v>474</v>
      </c>
    </row>
    <row r="2" spans="1:5" ht="11.25">
      <c r="A2" s="45" t="s">
        <v>497</v>
      </c>
      <c r="B2" s="45" t="s">
        <v>499</v>
      </c>
      <c r="C2" s="45" t="s">
        <v>500</v>
      </c>
      <c r="D2" s="45" t="s">
        <v>497</v>
      </c>
      <c r="E2" s="45" t="s">
        <v>714</v>
      </c>
    </row>
    <row r="3" spans="1:5" ht="11.25">
      <c r="A3" s="45" t="s">
        <v>497</v>
      </c>
      <c r="B3" s="45" t="s">
        <v>497</v>
      </c>
      <c r="C3" s="45" t="s">
        <v>498</v>
      </c>
      <c r="D3" s="45" t="s">
        <v>513</v>
      </c>
      <c r="E3" s="45" t="s">
        <v>715</v>
      </c>
    </row>
    <row r="4" spans="1:5" ht="11.25">
      <c r="A4" s="45" t="s">
        <v>497</v>
      </c>
      <c r="B4" s="45" t="s">
        <v>501</v>
      </c>
      <c r="C4" s="45" t="s">
        <v>502</v>
      </c>
      <c r="D4" s="45" t="s">
        <v>527</v>
      </c>
      <c r="E4" s="45" t="s">
        <v>716</v>
      </c>
    </row>
    <row r="5" spans="1:5" ht="11.25">
      <c r="A5" s="45" t="s">
        <v>497</v>
      </c>
      <c r="B5" s="45" t="s">
        <v>503</v>
      </c>
      <c r="C5" s="45" t="s">
        <v>504</v>
      </c>
      <c r="D5" s="45" t="s">
        <v>531</v>
      </c>
      <c r="E5" s="45" t="s">
        <v>717</v>
      </c>
    </row>
    <row r="6" spans="1:5" ht="11.25">
      <c r="A6" s="45" t="s">
        <v>497</v>
      </c>
      <c r="B6" s="45" t="s">
        <v>505</v>
      </c>
      <c r="C6" s="45" t="s">
        <v>506</v>
      </c>
      <c r="D6" s="45" t="s">
        <v>553</v>
      </c>
      <c r="E6" s="45" t="s">
        <v>718</v>
      </c>
    </row>
    <row r="7" spans="1:5" ht="11.25">
      <c r="A7" s="45" t="s">
        <v>497</v>
      </c>
      <c r="B7" s="45" t="s">
        <v>507</v>
      </c>
      <c r="C7" s="45" t="s">
        <v>508</v>
      </c>
      <c r="D7" s="45" t="s">
        <v>573</v>
      </c>
      <c r="E7" s="45" t="s">
        <v>719</v>
      </c>
    </row>
    <row r="8" spans="1:5" ht="11.25">
      <c r="A8" s="45" t="s">
        <v>497</v>
      </c>
      <c r="B8" s="45" t="s">
        <v>509</v>
      </c>
      <c r="C8" s="45" t="s">
        <v>510</v>
      </c>
      <c r="D8" s="45" t="s">
        <v>591</v>
      </c>
      <c r="E8" s="45" t="s">
        <v>720</v>
      </c>
    </row>
    <row r="9" spans="1:5" ht="11.25">
      <c r="A9" s="45" t="s">
        <v>497</v>
      </c>
      <c r="B9" s="45" t="s">
        <v>511</v>
      </c>
      <c r="C9" s="45" t="s">
        <v>512</v>
      </c>
      <c r="D9" s="45" t="s">
        <v>615</v>
      </c>
      <c r="E9" s="45" t="s">
        <v>721</v>
      </c>
    </row>
    <row r="10" spans="1:5" ht="11.25">
      <c r="A10" s="45" t="s">
        <v>513</v>
      </c>
      <c r="B10" s="45" t="s">
        <v>513</v>
      </c>
      <c r="C10" s="45" t="s">
        <v>514</v>
      </c>
      <c r="D10" s="45" t="s">
        <v>633</v>
      </c>
      <c r="E10" s="45" t="s">
        <v>722</v>
      </c>
    </row>
    <row r="11" spans="1:5" ht="11.25">
      <c r="A11" s="45" t="s">
        <v>513</v>
      </c>
      <c r="B11" s="45" t="s">
        <v>515</v>
      </c>
      <c r="C11" s="45" t="s">
        <v>516</v>
      </c>
      <c r="D11" s="45" t="s">
        <v>661</v>
      </c>
      <c r="E11" s="45" t="s">
        <v>723</v>
      </c>
    </row>
    <row r="12" spans="1:5" ht="11.25">
      <c r="A12" s="45" t="s">
        <v>513</v>
      </c>
      <c r="B12" s="45" t="s">
        <v>517</v>
      </c>
      <c r="C12" s="45" t="s">
        <v>518</v>
      </c>
      <c r="D12" s="45" t="s">
        <v>687</v>
      </c>
      <c r="E12" s="45" t="s">
        <v>724</v>
      </c>
    </row>
    <row r="13" spans="1:5" ht="11.25">
      <c r="A13" s="45" t="s">
        <v>513</v>
      </c>
      <c r="B13" s="45" t="s">
        <v>519</v>
      </c>
      <c r="C13" s="45" t="s">
        <v>520</v>
      </c>
      <c r="D13" s="45" t="s">
        <v>691</v>
      </c>
      <c r="E13" s="45" t="s">
        <v>725</v>
      </c>
    </row>
    <row r="14" spans="1:5" ht="11.25">
      <c r="A14" s="45" t="s">
        <v>513</v>
      </c>
      <c r="B14" s="45" t="s">
        <v>521</v>
      </c>
      <c r="C14" s="45" t="s">
        <v>522</v>
      </c>
      <c r="D14" s="45" t="s">
        <v>693</v>
      </c>
      <c r="E14" s="45" t="s">
        <v>726</v>
      </c>
    </row>
    <row r="15" spans="1:5" ht="11.25">
      <c r="A15" s="45" t="s">
        <v>513</v>
      </c>
      <c r="B15" s="45" t="s">
        <v>523</v>
      </c>
      <c r="C15" s="45" t="s">
        <v>524</v>
      </c>
      <c r="D15" s="45" t="s">
        <v>695</v>
      </c>
      <c r="E15" s="45" t="s">
        <v>727</v>
      </c>
    </row>
    <row r="16" spans="1:5" ht="11.25">
      <c r="A16" s="45" t="s">
        <v>513</v>
      </c>
      <c r="B16" s="45" t="s">
        <v>525</v>
      </c>
      <c r="C16" s="45" t="s">
        <v>526</v>
      </c>
      <c r="D16" s="45" t="s">
        <v>697</v>
      </c>
      <c r="E16" s="45" t="s">
        <v>728</v>
      </c>
    </row>
    <row r="17" spans="1:5" ht="11.25">
      <c r="A17" s="45" t="s">
        <v>527</v>
      </c>
      <c r="B17" s="45" t="s">
        <v>527</v>
      </c>
      <c r="C17" s="45" t="s">
        <v>528</v>
      </c>
      <c r="D17" s="45" t="s">
        <v>700</v>
      </c>
      <c r="E17" s="45" t="s">
        <v>729</v>
      </c>
    </row>
    <row r="18" spans="1:5" ht="11.25">
      <c r="A18" s="45" t="s">
        <v>531</v>
      </c>
      <c r="B18" s="45" t="s">
        <v>533</v>
      </c>
      <c r="C18" s="45" t="s">
        <v>534</v>
      </c>
      <c r="D18" s="45" t="s">
        <v>702</v>
      </c>
      <c r="E18" s="45" t="s">
        <v>730</v>
      </c>
    </row>
    <row r="19" spans="1:5" ht="11.25">
      <c r="A19" s="45" t="s">
        <v>531</v>
      </c>
      <c r="B19" s="45" t="s">
        <v>531</v>
      </c>
      <c r="C19" s="45" t="s">
        <v>532</v>
      </c>
      <c r="D19" s="45" t="s">
        <v>704</v>
      </c>
      <c r="E19" s="45" t="s">
        <v>731</v>
      </c>
    </row>
    <row r="20" spans="1:5" ht="11.25">
      <c r="A20" s="45" t="s">
        <v>531</v>
      </c>
      <c r="B20" s="45" t="s">
        <v>535</v>
      </c>
      <c r="C20" s="45" t="s">
        <v>536</v>
      </c>
      <c r="D20" s="45" t="s">
        <v>1158</v>
      </c>
      <c r="E20" s="45" t="s">
        <v>732</v>
      </c>
    </row>
    <row r="21" spans="1:5" ht="11.25">
      <c r="A21" s="45" t="s">
        <v>531</v>
      </c>
      <c r="B21" s="45" t="s">
        <v>537</v>
      </c>
      <c r="C21" s="45" t="s">
        <v>538</v>
      </c>
      <c r="D21" s="45" t="s">
        <v>706</v>
      </c>
      <c r="E21" s="45" t="s">
        <v>733</v>
      </c>
    </row>
    <row r="22" spans="1:5" ht="11.25">
      <c r="A22" s="45" t="s">
        <v>531</v>
      </c>
      <c r="B22" s="45" t="s">
        <v>539</v>
      </c>
      <c r="C22" s="45" t="s">
        <v>540</v>
      </c>
      <c r="D22" s="45" t="s">
        <v>708</v>
      </c>
      <c r="E22" s="45" t="s">
        <v>734</v>
      </c>
    </row>
    <row r="23" spans="1:5" ht="11.25">
      <c r="A23" s="45" t="s">
        <v>531</v>
      </c>
      <c r="B23" s="45" t="s">
        <v>541</v>
      </c>
      <c r="C23" s="45" t="s">
        <v>542</v>
      </c>
      <c r="D23" s="45" t="s">
        <v>710</v>
      </c>
      <c r="E23" s="45" t="s">
        <v>735</v>
      </c>
    </row>
    <row r="24" spans="1:5" ht="11.25">
      <c r="A24" s="45" t="s">
        <v>531</v>
      </c>
      <c r="B24" s="45" t="s">
        <v>543</v>
      </c>
      <c r="C24" s="45" t="s">
        <v>544</v>
      </c>
      <c r="D24" s="45" t="s">
        <v>712</v>
      </c>
      <c r="E24" s="45" t="s">
        <v>736</v>
      </c>
    </row>
    <row r="25" spans="1:3" ht="11.25">
      <c r="A25" s="45" t="s">
        <v>531</v>
      </c>
      <c r="B25" s="45" t="s">
        <v>545</v>
      </c>
      <c r="C25" s="45" t="s">
        <v>546</v>
      </c>
    </row>
    <row r="26" spans="1:3" ht="11.25">
      <c r="A26" s="45" t="s">
        <v>531</v>
      </c>
      <c r="B26" s="45" t="s">
        <v>547</v>
      </c>
      <c r="C26" s="45" t="s">
        <v>548</v>
      </c>
    </row>
    <row r="27" spans="1:3" ht="11.25">
      <c r="A27" s="45" t="s">
        <v>531</v>
      </c>
      <c r="B27" s="45" t="s">
        <v>549</v>
      </c>
      <c r="C27" s="45" t="s">
        <v>550</v>
      </c>
    </row>
    <row r="28" spans="1:3" ht="11.25">
      <c r="A28" s="45" t="s">
        <v>531</v>
      </c>
      <c r="B28" s="45" t="s">
        <v>551</v>
      </c>
      <c r="C28" s="45" t="s">
        <v>552</v>
      </c>
    </row>
    <row r="29" spans="1:3" ht="11.25">
      <c r="A29" s="45" t="s">
        <v>553</v>
      </c>
      <c r="B29" s="45" t="s">
        <v>555</v>
      </c>
      <c r="C29" s="45" t="s">
        <v>556</v>
      </c>
    </row>
    <row r="30" spans="1:3" ht="11.25">
      <c r="A30" s="45" t="s">
        <v>553</v>
      </c>
      <c r="B30" s="45" t="s">
        <v>557</v>
      </c>
      <c r="C30" s="45" t="s">
        <v>558</v>
      </c>
    </row>
    <row r="31" spans="1:3" ht="11.25">
      <c r="A31" s="45" t="s">
        <v>553</v>
      </c>
      <c r="B31" s="45" t="s">
        <v>559</v>
      </c>
      <c r="C31" s="45" t="s">
        <v>560</v>
      </c>
    </row>
    <row r="32" spans="1:3" ht="11.25">
      <c r="A32" s="45" t="s">
        <v>553</v>
      </c>
      <c r="B32" s="45" t="s">
        <v>553</v>
      </c>
      <c r="C32" s="45" t="s">
        <v>554</v>
      </c>
    </row>
    <row r="33" spans="1:3" ht="11.25">
      <c r="A33" s="45" t="s">
        <v>553</v>
      </c>
      <c r="B33" s="45" t="s">
        <v>561</v>
      </c>
      <c r="C33" s="45" t="s">
        <v>562</v>
      </c>
    </row>
    <row r="34" spans="1:3" ht="11.25">
      <c r="A34" s="45" t="s">
        <v>553</v>
      </c>
      <c r="B34" s="45" t="s">
        <v>563</v>
      </c>
      <c r="C34" s="45" t="s">
        <v>564</v>
      </c>
    </row>
    <row r="35" spans="1:3" ht="11.25">
      <c r="A35" s="45" t="s">
        <v>553</v>
      </c>
      <c r="B35" s="45" t="s">
        <v>565</v>
      </c>
      <c r="C35" s="45" t="s">
        <v>566</v>
      </c>
    </row>
    <row r="36" spans="1:3" ht="11.25">
      <c r="A36" s="45" t="s">
        <v>553</v>
      </c>
      <c r="B36" s="45" t="s">
        <v>567</v>
      </c>
      <c r="C36" s="45" t="s">
        <v>568</v>
      </c>
    </row>
    <row r="37" spans="1:3" ht="11.25">
      <c r="A37" s="45" t="s">
        <v>553</v>
      </c>
      <c r="B37" s="45" t="s">
        <v>569</v>
      </c>
      <c r="C37" s="45" t="s">
        <v>570</v>
      </c>
    </row>
    <row r="38" spans="1:3" ht="11.25">
      <c r="A38" s="45" t="s">
        <v>553</v>
      </c>
      <c r="B38" s="45" t="s">
        <v>571</v>
      </c>
      <c r="C38" s="45" t="s">
        <v>572</v>
      </c>
    </row>
    <row r="39" spans="1:3" ht="11.25">
      <c r="A39" s="45" t="s">
        <v>573</v>
      </c>
      <c r="B39" s="45" t="s">
        <v>575</v>
      </c>
      <c r="C39" s="45" t="s">
        <v>576</v>
      </c>
    </row>
    <row r="40" spans="1:3" ht="11.25">
      <c r="A40" s="45" t="s">
        <v>573</v>
      </c>
      <c r="B40" s="45" t="s">
        <v>577</v>
      </c>
      <c r="C40" s="45" t="s">
        <v>578</v>
      </c>
    </row>
    <row r="41" spans="1:3" ht="11.25">
      <c r="A41" s="45" t="s">
        <v>573</v>
      </c>
      <c r="B41" s="45" t="s">
        <v>579</v>
      </c>
      <c r="C41" s="45" t="s">
        <v>580</v>
      </c>
    </row>
    <row r="42" spans="1:3" ht="11.25">
      <c r="A42" s="45" t="s">
        <v>573</v>
      </c>
      <c r="B42" s="45" t="s">
        <v>581</v>
      </c>
      <c r="C42" s="45" t="s">
        <v>582</v>
      </c>
    </row>
    <row r="43" spans="1:3" ht="11.25">
      <c r="A43" s="45" t="s">
        <v>573</v>
      </c>
      <c r="B43" s="45" t="s">
        <v>583</v>
      </c>
      <c r="C43" s="45" t="s">
        <v>584</v>
      </c>
    </row>
    <row r="44" spans="1:3" ht="11.25">
      <c r="A44" s="45" t="s">
        <v>573</v>
      </c>
      <c r="B44" s="45" t="s">
        <v>585</v>
      </c>
      <c r="C44" s="45" t="s">
        <v>586</v>
      </c>
    </row>
    <row r="45" spans="1:3" ht="11.25">
      <c r="A45" s="45" t="s">
        <v>573</v>
      </c>
      <c r="B45" s="45" t="s">
        <v>573</v>
      </c>
      <c r="C45" s="45" t="s">
        <v>574</v>
      </c>
    </row>
    <row r="46" spans="1:3" ht="11.25">
      <c r="A46" s="45" t="s">
        <v>573</v>
      </c>
      <c r="B46" s="45" t="s">
        <v>587</v>
      </c>
      <c r="C46" s="45" t="s">
        <v>588</v>
      </c>
    </row>
    <row r="47" spans="1:3" ht="11.25">
      <c r="A47" s="45" t="s">
        <v>573</v>
      </c>
      <c r="B47" s="45" t="s">
        <v>589</v>
      </c>
      <c r="C47" s="45" t="s">
        <v>590</v>
      </c>
    </row>
    <row r="48" spans="1:3" ht="11.25">
      <c r="A48" s="45" t="s">
        <v>591</v>
      </c>
      <c r="B48" s="45" t="s">
        <v>593</v>
      </c>
      <c r="C48" s="45" t="s">
        <v>594</v>
      </c>
    </row>
    <row r="49" spans="1:3" ht="11.25">
      <c r="A49" s="45" t="s">
        <v>591</v>
      </c>
      <c r="B49" s="45" t="s">
        <v>595</v>
      </c>
      <c r="C49" s="45" t="s">
        <v>596</v>
      </c>
    </row>
    <row r="50" spans="1:3" ht="11.25">
      <c r="A50" s="45" t="s">
        <v>591</v>
      </c>
      <c r="B50" s="45" t="s">
        <v>597</v>
      </c>
      <c r="C50" s="45" t="s">
        <v>598</v>
      </c>
    </row>
    <row r="51" spans="1:3" ht="11.25">
      <c r="A51" s="45" t="s">
        <v>591</v>
      </c>
      <c r="B51" s="45" t="s">
        <v>599</v>
      </c>
      <c r="C51" s="45" t="s">
        <v>600</v>
      </c>
    </row>
    <row r="52" spans="1:3" ht="11.25">
      <c r="A52" s="45" t="s">
        <v>591</v>
      </c>
      <c r="B52" s="45" t="s">
        <v>591</v>
      </c>
      <c r="C52" s="45" t="s">
        <v>592</v>
      </c>
    </row>
    <row r="53" spans="1:3" ht="11.25">
      <c r="A53" s="45" t="s">
        <v>591</v>
      </c>
      <c r="B53" s="45" t="s">
        <v>601</v>
      </c>
      <c r="C53" s="45" t="s">
        <v>602</v>
      </c>
    </row>
    <row r="54" spans="1:3" ht="11.25">
      <c r="A54" s="45" t="s">
        <v>591</v>
      </c>
      <c r="B54" s="45" t="s">
        <v>603</v>
      </c>
      <c r="C54" s="45" t="s">
        <v>604</v>
      </c>
    </row>
    <row r="55" spans="1:3" ht="11.25">
      <c r="A55" s="45" t="s">
        <v>591</v>
      </c>
      <c r="B55" s="45" t="s">
        <v>605</v>
      </c>
      <c r="C55" s="45" t="s">
        <v>606</v>
      </c>
    </row>
    <row r="56" spans="1:3" ht="11.25">
      <c r="A56" s="45" t="s">
        <v>591</v>
      </c>
      <c r="B56" s="45" t="s">
        <v>607</v>
      </c>
      <c r="C56" s="45" t="s">
        <v>608</v>
      </c>
    </row>
    <row r="57" spans="1:3" ht="11.25">
      <c r="A57" s="45" t="s">
        <v>591</v>
      </c>
      <c r="B57" s="45" t="s">
        <v>609</v>
      </c>
      <c r="C57" s="45" t="s">
        <v>610</v>
      </c>
    </row>
    <row r="58" spans="1:3" ht="11.25">
      <c r="A58" s="45" t="s">
        <v>591</v>
      </c>
      <c r="B58" s="45" t="s">
        <v>611</v>
      </c>
      <c r="C58" s="45" t="s">
        <v>612</v>
      </c>
    </row>
    <row r="59" spans="1:3" ht="11.25">
      <c r="A59" s="45" t="s">
        <v>591</v>
      </c>
      <c r="B59" s="45" t="s">
        <v>613</v>
      </c>
      <c r="C59" s="45" t="s">
        <v>614</v>
      </c>
    </row>
    <row r="60" spans="1:3" ht="11.25">
      <c r="A60" s="45" t="s">
        <v>615</v>
      </c>
      <c r="B60" s="45" t="s">
        <v>617</v>
      </c>
      <c r="C60" s="45" t="s">
        <v>618</v>
      </c>
    </row>
    <row r="61" spans="1:3" ht="11.25">
      <c r="A61" s="45" t="s">
        <v>615</v>
      </c>
      <c r="B61" s="45" t="s">
        <v>619</v>
      </c>
      <c r="C61" s="45" t="s">
        <v>620</v>
      </c>
    </row>
    <row r="62" spans="1:3" ht="11.25">
      <c r="A62" s="45" t="s">
        <v>615</v>
      </c>
      <c r="B62" s="45" t="s">
        <v>621</v>
      </c>
      <c r="C62" s="45" t="s">
        <v>622</v>
      </c>
    </row>
    <row r="63" spans="1:3" ht="11.25">
      <c r="A63" s="45" t="s">
        <v>615</v>
      </c>
      <c r="B63" s="45" t="s">
        <v>623</v>
      </c>
      <c r="C63" s="45" t="s">
        <v>624</v>
      </c>
    </row>
    <row r="64" spans="1:3" ht="11.25">
      <c r="A64" s="45" t="s">
        <v>615</v>
      </c>
      <c r="B64" s="45" t="s">
        <v>625</v>
      </c>
      <c r="C64" s="45" t="s">
        <v>626</v>
      </c>
    </row>
    <row r="65" spans="1:3" ht="11.25">
      <c r="A65" s="45" t="s">
        <v>615</v>
      </c>
      <c r="B65" s="45" t="s">
        <v>627</v>
      </c>
      <c r="C65" s="45" t="s">
        <v>628</v>
      </c>
    </row>
    <row r="66" spans="1:3" ht="11.25">
      <c r="A66" s="45" t="s">
        <v>615</v>
      </c>
      <c r="B66" s="45" t="s">
        <v>629</v>
      </c>
      <c r="C66" s="45" t="s">
        <v>630</v>
      </c>
    </row>
    <row r="67" spans="1:3" ht="11.25">
      <c r="A67" s="45" t="s">
        <v>615</v>
      </c>
      <c r="B67" s="45" t="s">
        <v>615</v>
      </c>
      <c r="C67" s="45" t="s">
        <v>616</v>
      </c>
    </row>
    <row r="68" spans="1:3" ht="11.25">
      <c r="A68" s="45" t="s">
        <v>615</v>
      </c>
      <c r="B68" s="45" t="s">
        <v>631</v>
      </c>
      <c r="C68" s="45" t="s">
        <v>632</v>
      </c>
    </row>
    <row r="69" spans="1:3" ht="11.25">
      <c r="A69" s="45" t="s">
        <v>633</v>
      </c>
      <c r="B69" s="45" t="s">
        <v>635</v>
      </c>
      <c r="C69" s="45" t="s">
        <v>636</v>
      </c>
    </row>
    <row r="70" spans="1:3" ht="11.25">
      <c r="A70" s="45" t="s">
        <v>633</v>
      </c>
      <c r="B70" s="45" t="s">
        <v>637</v>
      </c>
      <c r="C70" s="45" t="s">
        <v>638</v>
      </c>
    </row>
    <row r="71" spans="1:3" ht="11.25">
      <c r="A71" s="45" t="s">
        <v>633</v>
      </c>
      <c r="B71" s="45" t="s">
        <v>639</v>
      </c>
      <c r="C71" s="45" t="s">
        <v>640</v>
      </c>
    </row>
    <row r="72" spans="1:3" ht="11.25">
      <c r="A72" s="45" t="s">
        <v>633</v>
      </c>
      <c r="B72" s="45" t="s">
        <v>641</v>
      </c>
      <c r="C72" s="45" t="s">
        <v>642</v>
      </c>
    </row>
    <row r="73" spans="1:3" ht="11.25">
      <c r="A73" s="45" t="s">
        <v>633</v>
      </c>
      <c r="B73" s="45" t="s">
        <v>643</v>
      </c>
      <c r="C73" s="45" t="s">
        <v>644</v>
      </c>
    </row>
    <row r="74" spans="1:3" ht="11.25">
      <c r="A74" s="45" t="s">
        <v>633</v>
      </c>
      <c r="B74" s="45" t="s">
        <v>645</v>
      </c>
      <c r="C74" s="45" t="s">
        <v>646</v>
      </c>
    </row>
    <row r="75" spans="1:3" ht="11.25">
      <c r="A75" s="45" t="s">
        <v>633</v>
      </c>
      <c r="B75" s="45" t="s">
        <v>647</v>
      </c>
      <c r="C75" s="45" t="s">
        <v>648</v>
      </c>
    </row>
    <row r="76" spans="1:3" ht="11.25">
      <c r="A76" s="45" t="s">
        <v>633</v>
      </c>
      <c r="B76" s="45" t="s">
        <v>649</v>
      </c>
      <c r="C76" s="45" t="s">
        <v>650</v>
      </c>
    </row>
    <row r="77" spans="1:3" ht="11.25">
      <c r="A77" s="45" t="s">
        <v>633</v>
      </c>
      <c r="B77" s="45" t="s">
        <v>633</v>
      </c>
      <c r="C77" s="45" t="s">
        <v>634</v>
      </c>
    </row>
    <row r="78" spans="1:3" ht="11.25">
      <c r="A78" s="45" t="s">
        <v>633</v>
      </c>
      <c r="B78" s="45" t="s">
        <v>651</v>
      </c>
      <c r="C78" s="45" t="s">
        <v>652</v>
      </c>
    </row>
    <row r="79" spans="1:3" ht="11.25">
      <c r="A79" s="45" t="s">
        <v>633</v>
      </c>
      <c r="B79" s="45" t="s">
        <v>653</v>
      </c>
      <c r="C79" s="45" t="s">
        <v>654</v>
      </c>
    </row>
    <row r="80" spans="1:3" ht="11.25">
      <c r="A80" s="45" t="s">
        <v>633</v>
      </c>
      <c r="B80" s="45" t="s">
        <v>655</v>
      </c>
      <c r="C80" s="45" t="s">
        <v>656</v>
      </c>
    </row>
    <row r="81" spans="1:3" ht="11.25">
      <c r="A81" s="45" t="s">
        <v>633</v>
      </c>
      <c r="B81" s="45" t="s">
        <v>657</v>
      </c>
      <c r="C81" s="45" t="s">
        <v>658</v>
      </c>
    </row>
    <row r="82" spans="1:3" ht="11.25">
      <c r="A82" s="45" t="s">
        <v>633</v>
      </c>
      <c r="B82" s="45" t="s">
        <v>659</v>
      </c>
      <c r="C82" s="45" t="s">
        <v>660</v>
      </c>
    </row>
    <row r="83" spans="1:3" ht="11.25">
      <c r="A83" s="45" t="s">
        <v>661</v>
      </c>
      <c r="B83" s="45" t="s">
        <v>663</v>
      </c>
      <c r="C83" s="45" t="s">
        <v>664</v>
      </c>
    </row>
    <row r="84" spans="1:3" ht="11.25">
      <c r="A84" s="45" t="s">
        <v>661</v>
      </c>
      <c r="B84" s="45" t="s">
        <v>665</v>
      </c>
      <c r="C84" s="45" t="s">
        <v>666</v>
      </c>
    </row>
    <row r="85" spans="1:3" ht="11.25">
      <c r="A85" s="45" t="s">
        <v>661</v>
      </c>
      <c r="B85" s="45" t="s">
        <v>667</v>
      </c>
      <c r="C85" s="45" t="s">
        <v>668</v>
      </c>
    </row>
    <row r="86" spans="1:3" ht="11.25">
      <c r="A86" s="45" t="s">
        <v>661</v>
      </c>
      <c r="B86" s="45" t="s">
        <v>669</v>
      </c>
      <c r="C86" s="45" t="s">
        <v>670</v>
      </c>
    </row>
    <row r="87" spans="1:3" ht="11.25">
      <c r="A87" s="45" t="s">
        <v>661</v>
      </c>
      <c r="B87" s="45" t="s">
        <v>671</v>
      </c>
      <c r="C87" s="45" t="s">
        <v>672</v>
      </c>
    </row>
    <row r="88" spans="1:3" ht="11.25">
      <c r="A88" s="45" t="s">
        <v>661</v>
      </c>
      <c r="B88" s="45" t="s">
        <v>673</v>
      </c>
      <c r="C88" s="45" t="s">
        <v>674</v>
      </c>
    </row>
    <row r="89" spans="1:3" ht="11.25">
      <c r="A89" s="45" t="s">
        <v>661</v>
      </c>
      <c r="B89" s="45" t="s">
        <v>675</v>
      </c>
      <c r="C89" s="45" t="s">
        <v>676</v>
      </c>
    </row>
    <row r="90" spans="1:3" ht="11.25">
      <c r="A90" s="45" t="s">
        <v>661</v>
      </c>
      <c r="B90" s="45" t="s">
        <v>677</v>
      </c>
      <c r="C90" s="45" t="s">
        <v>678</v>
      </c>
    </row>
    <row r="91" spans="1:3" ht="11.25">
      <c r="A91" s="45" t="s">
        <v>661</v>
      </c>
      <c r="B91" s="45" t="s">
        <v>679</v>
      </c>
      <c r="C91" s="45" t="s">
        <v>680</v>
      </c>
    </row>
    <row r="92" spans="1:3" ht="11.25">
      <c r="A92" s="45" t="s">
        <v>661</v>
      </c>
      <c r="B92" s="45" t="s">
        <v>661</v>
      </c>
      <c r="C92" s="45" t="s">
        <v>662</v>
      </c>
    </row>
    <row r="93" spans="1:3" ht="11.25">
      <c r="A93" s="45" t="s">
        <v>661</v>
      </c>
      <c r="B93" s="45" t="s">
        <v>681</v>
      </c>
      <c r="C93" s="45" t="s">
        <v>682</v>
      </c>
    </row>
    <row r="94" spans="1:3" ht="11.25">
      <c r="A94" s="45" t="s">
        <v>661</v>
      </c>
      <c r="B94" s="45" t="s">
        <v>683</v>
      </c>
      <c r="C94" s="45" t="s">
        <v>684</v>
      </c>
    </row>
    <row r="95" spans="1:3" ht="11.25">
      <c r="A95" s="45" t="s">
        <v>661</v>
      </c>
      <c r="B95" s="45" t="s">
        <v>685</v>
      </c>
      <c r="C95" s="45" t="s">
        <v>686</v>
      </c>
    </row>
    <row r="96" spans="1:3" ht="11.25">
      <c r="A96" s="45" t="s">
        <v>687</v>
      </c>
      <c r="B96" s="45" t="s">
        <v>689</v>
      </c>
      <c r="C96" s="45" t="s">
        <v>690</v>
      </c>
    </row>
    <row r="97" spans="1:3" ht="11.25">
      <c r="A97" s="45" t="s">
        <v>687</v>
      </c>
      <c r="B97" s="45" t="s">
        <v>687</v>
      </c>
      <c r="C97" s="45" t="s">
        <v>688</v>
      </c>
    </row>
    <row r="98" spans="1:3" ht="11.25">
      <c r="A98" s="45" t="s">
        <v>691</v>
      </c>
      <c r="B98" s="45" t="s">
        <v>691</v>
      </c>
      <c r="C98" s="45" t="s">
        <v>692</v>
      </c>
    </row>
    <row r="99" spans="1:3" ht="11.25">
      <c r="A99" s="45" t="s">
        <v>693</v>
      </c>
      <c r="B99" s="45" t="s">
        <v>693</v>
      </c>
      <c r="C99" s="45" t="s">
        <v>694</v>
      </c>
    </row>
    <row r="100" spans="1:3" ht="11.25">
      <c r="A100" s="45" t="s">
        <v>695</v>
      </c>
      <c r="B100" s="45" t="s">
        <v>695</v>
      </c>
      <c r="C100" s="45" t="s">
        <v>696</v>
      </c>
    </row>
    <row r="101" spans="1:3" ht="11.25">
      <c r="A101" s="45" t="s">
        <v>697</v>
      </c>
      <c r="B101" s="45" t="s">
        <v>699</v>
      </c>
      <c r="C101" s="45" t="s">
        <v>698</v>
      </c>
    </row>
    <row r="102" spans="1:3" ht="11.25">
      <c r="A102" s="45" t="s">
        <v>697</v>
      </c>
      <c r="B102" s="45" t="s">
        <v>697</v>
      </c>
      <c r="C102" s="45" t="s">
        <v>698</v>
      </c>
    </row>
    <row r="103" spans="1:3" ht="11.25">
      <c r="A103" s="45" t="s">
        <v>700</v>
      </c>
      <c r="B103" s="45" t="s">
        <v>700</v>
      </c>
      <c r="C103" s="45" t="s">
        <v>701</v>
      </c>
    </row>
    <row r="104" spans="1:3" ht="11.25">
      <c r="A104" s="45" t="s">
        <v>702</v>
      </c>
      <c r="B104" s="45" t="s">
        <v>702</v>
      </c>
      <c r="C104" s="45" t="s">
        <v>703</v>
      </c>
    </row>
    <row r="105" spans="1:3" ht="11.25">
      <c r="A105" s="45" t="s">
        <v>704</v>
      </c>
      <c r="B105" s="45" t="s">
        <v>704</v>
      </c>
      <c r="C105" s="45" t="s">
        <v>705</v>
      </c>
    </row>
    <row r="106" spans="1:3" ht="11.25">
      <c r="A106" s="45" t="s">
        <v>1158</v>
      </c>
      <c r="B106" s="45" t="s">
        <v>1158</v>
      </c>
      <c r="C106" s="45" t="s">
        <v>530</v>
      </c>
    </row>
    <row r="107" spans="1:3" ht="11.25">
      <c r="A107" s="45" t="s">
        <v>706</v>
      </c>
      <c r="B107" s="45" t="s">
        <v>706</v>
      </c>
      <c r="C107" s="45" t="s">
        <v>707</v>
      </c>
    </row>
    <row r="108" spans="1:3" ht="11.25">
      <c r="A108" s="45" t="s">
        <v>708</v>
      </c>
      <c r="B108" s="45" t="s">
        <v>708</v>
      </c>
      <c r="C108" s="45" t="s">
        <v>709</v>
      </c>
    </row>
    <row r="109" spans="1:3" ht="11.25">
      <c r="A109" s="45" t="s">
        <v>710</v>
      </c>
      <c r="B109" s="45" t="s">
        <v>710</v>
      </c>
      <c r="C109" s="45" t="s">
        <v>711</v>
      </c>
    </row>
    <row r="110" spans="1:3" ht="11.25">
      <c r="A110" s="45" t="s">
        <v>712</v>
      </c>
      <c r="B110" s="45" t="s">
        <v>712</v>
      </c>
      <c r="C110" s="45" t="s">
        <v>713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27"/>
      <c r="F3" s="430"/>
      <c r="G3" s="116" t="s">
        <v>329</v>
      </c>
      <c r="H3" s="129" t="s">
        <v>328</v>
      </c>
      <c r="I3" s="138"/>
      <c r="J3" s="155" t="s">
        <v>221</v>
      </c>
    </row>
    <row r="4" spans="3:10" s="90" customFormat="1" ht="12.75">
      <c r="C4" s="111"/>
      <c r="D4" s="112"/>
      <c r="E4" s="428"/>
      <c r="F4" s="431"/>
      <c r="G4" s="126" t="s">
        <v>327</v>
      </c>
      <c r="H4" s="336">
        <f>IF(J4,"",J5)</f>
      </c>
      <c r="I4" s="138"/>
      <c r="J4" s="337" t="b">
        <f>ISNA(J5)</f>
        <v>1</v>
      </c>
    </row>
    <row r="5" spans="3:10" s="90" customFormat="1" ht="101.25">
      <c r="C5" s="111"/>
      <c r="D5" s="112"/>
      <c r="E5" s="428"/>
      <c r="F5" s="431"/>
      <c r="G5" s="116" t="s">
        <v>492</v>
      </c>
      <c r="H5" s="129" t="s">
        <v>328</v>
      </c>
      <c r="I5" s="130">
        <f>IF(I4="",0,IF(I4=0,0,I3/I4))</f>
        <v>0</v>
      </c>
      <c r="J5" s="337" t="e">
        <f>INDEX(tech!G$24:G$51,MATCH(F3,tech!F$24:F$51,0))</f>
        <v>#N/A</v>
      </c>
    </row>
    <row r="6" spans="3:10" s="90" customFormat="1" ht="33.75">
      <c r="C6" s="111"/>
      <c r="D6" s="112"/>
      <c r="E6" s="429"/>
      <c r="F6" s="432"/>
      <c r="G6" s="126" t="s">
        <v>303</v>
      </c>
      <c r="H6" s="132" t="s">
        <v>330</v>
      </c>
      <c r="I6" s="139"/>
      <c r="J6" s="154"/>
    </row>
    <row r="12" s="288" customFormat="1" ht="12.75">
      <c r="A12" s="289" t="s">
        <v>471</v>
      </c>
    </row>
    <row r="13" s="287" customFormat="1" ht="12.75"/>
    <row r="14" spans="1:33" s="90" customFormat="1" ht="33.75">
      <c r="A14" s="284"/>
      <c r="B14" s="284"/>
      <c r="C14" s="284"/>
      <c r="D14" s="290" t="s">
        <v>480</v>
      </c>
      <c r="E14" s="286"/>
      <c r="F14" s="291"/>
      <c r="G14" s="33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9"/>
      <c r="T14" s="199"/>
      <c r="U14" s="199"/>
      <c r="V14" s="200"/>
      <c r="W14" s="201"/>
      <c r="X14" s="198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8" customFormat="1" ht="12.75">
      <c r="A16" s="289" t="s">
        <v>491</v>
      </c>
    </row>
    <row r="18" spans="3:8" s="90" customFormat="1" ht="33.75">
      <c r="C18" s="111"/>
      <c r="D18" s="290" t="s">
        <v>480</v>
      </c>
      <c r="E18" s="280"/>
      <c r="F18" s="324"/>
      <c r="G18" s="137"/>
      <c r="H18" s="115"/>
    </row>
    <row r="20" s="288" customFormat="1" ht="12.75">
      <c r="A20" s="289" t="s">
        <v>271</v>
      </c>
    </row>
    <row r="22" spans="4:8" s="90" customFormat="1" ht="11.25">
      <c r="D22" s="95"/>
      <c r="E22" s="339"/>
      <c r="F22" s="344"/>
      <c r="G22" s="348"/>
      <c r="H22" s="115"/>
    </row>
    <row r="25" spans="6:7" ht="11.25">
      <c r="F25" s="333" t="s">
        <v>233</v>
      </c>
      <c r="G25" s="1" t="s">
        <v>234</v>
      </c>
    </row>
    <row r="26" spans="6:7" ht="11.25">
      <c r="F26" s="334" t="s">
        <v>235</v>
      </c>
      <c r="G26" s="1" t="s">
        <v>236</v>
      </c>
    </row>
    <row r="27" spans="6:7" ht="11.25">
      <c r="F27" s="334" t="s">
        <v>237</v>
      </c>
      <c r="G27" s="1" t="s">
        <v>238</v>
      </c>
    </row>
    <row r="28" spans="6:7" ht="11.25">
      <c r="F28" s="334" t="s">
        <v>239</v>
      </c>
      <c r="G28" s="1" t="s">
        <v>238</v>
      </c>
    </row>
    <row r="29" spans="6:7" ht="11.25">
      <c r="F29" s="334" t="s">
        <v>240</v>
      </c>
      <c r="G29" s="1" t="s">
        <v>238</v>
      </c>
    </row>
    <row r="30" spans="6:7" ht="11.25">
      <c r="F30" s="334" t="s">
        <v>241</v>
      </c>
      <c r="G30" s="1" t="s">
        <v>238</v>
      </c>
    </row>
    <row r="31" spans="6:7" ht="11.25">
      <c r="F31" s="334" t="s">
        <v>242</v>
      </c>
      <c r="G31" s="1" t="s">
        <v>238</v>
      </c>
    </row>
    <row r="32" spans="6:7" ht="11.25">
      <c r="F32" s="334" t="s">
        <v>243</v>
      </c>
      <c r="G32" s="1" t="s">
        <v>238</v>
      </c>
    </row>
    <row r="33" spans="6:7" ht="11.25">
      <c r="F33" s="334" t="s">
        <v>244</v>
      </c>
      <c r="G33" s="1" t="s">
        <v>238</v>
      </c>
    </row>
    <row r="34" spans="6:7" ht="11.25">
      <c r="F34" s="334" t="s">
        <v>245</v>
      </c>
      <c r="G34" s="1" t="s">
        <v>238</v>
      </c>
    </row>
    <row r="35" spans="6:7" ht="11.25">
      <c r="F35" s="334" t="s">
        <v>246</v>
      </c>
      <c r="G35" s="1" t="s">
        <v>247</v>
      </c>
    </row>
    <row r="36" spans="6:7" ht="11.25">
      <c r="F36" s="334" t="s">
        <v>248</v>
      </c>
      <c r="G36" s="1" t="s">
        <v>247</v>
      </c>
    </row>
    <row r="37" spans="6:7" ht="11.25">
      <c r="F37" s="334" t="s">
        <v>249</v>
      </c>
      <c r="G37" s="1" t="s">
        <v>247</v>
      </c>
    </row>
    <row r="38" spans="6:7" ht="11.25">
      <c r="F38" s="334" t="s">
        <v>250</v>
      </c>
      <c r="G38" s="1" t="s">
        <v>247</v>
      </c>
    </row>
    <row r="39" spans="6:7" ht="11.25">
      <c r="F39" s="334" t="s">
        <v>251</v>
      </c>
      <c r="G39" s="1" t="s">
        <v>238</v>
      </c>
    </row>
    <row r="40" spans="6:7" ht="11.25">
      <c r="F40" s="334" t="s">
        <v>252</v>
      </c>
      <c r="G40" s="1" t="s">
        <v>238</v>
      </c>
    </row>
    <row r="41" spans="6:7" ht="11.25">
      <c r="F41" s="334" t="s">
        <v>253</v>
      </c>
      <c r="G41" s="1" t="s">
        <v>238</v>
      </c>
    </row>
    <row r="42" spans="6:7" ht="11.25">
      <c r="F42" s="334" t="s">
        <v>254</v>
      </c>
      <c r="G42" s="1" t="s">
        <v>247</v>
      </c>
    </row>
    <row r="43" spans="6:7" ht="11.25">
      <c r="F43" s="334" t="s">
        <v>255</v>
      </c>
      <c r="G43" s="1" t="s">
        <v>238</v>
      </c>
    </row>
    <row r="44" spans="6:7" ht="11.25">
      <c r="F44" s="334" t="s">
        <v>256</v>
      </c>
      <c r="G44" s="1" t="s">
        <v>238</v>
      </c>
    </row>
    <row r="45" spans="6:7" ht="22.5">
      <c r="F45" s="334" t="s">
        <v>257</v>
      </c>
      <c r="G45" s="1" t="s">
        <v>234</v>
      </c>
    </row>
    <row r="46" spans="6:7" ht="11.25">
      <c r="F46" s="334" t="s">
        <v>258</v>
      </c>
      <c r="G46" s="1" t="s">
        <v>259</v>
      </c>
    </row>
    <row r="47" spans="6:7" ht="11.25">
      <c r="F47" s="334" t="s">
        <v>260</v>
      </c>
      <c r="G47" s="1" t="s">
        <v>259</v>
      </c>
    </row>
    <row r="48" spans="6:7" ht="11.25">
      <c r="F48" s="334" t="s">
        <v>261</v>
      </c>
      <c r="G48" s="1" t="s">
        <v>259</v>
      </c>
    </row>
    <row r="49" spans="6:7" ht="11.25">
      <c r="F49" s="334" t="s">
        <v>262</v>
      </c>
      <c r="G49" s="1" t="s">
        <v>259</v>
      </c>
    </row>
    <row r="50" spans="6:7" ht="11.25">
      <c r="F50" s="334" t="s">
        <v>263</v>
      </c>
      <c r="G50" s="1" t="s">
        <v>264</v>
      </c>
    </row>
    <row r="51" ht="11.25">
      <c r="F51" s="335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D14">
      <selection activeCell="H27" sqref="H27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Ханты-Мансийский автономный округ</v>
      </c>
      <c r="B1" s="10" t="str">
        <f>IF(god="","Не определено",god)</f>
        <v>2010</v>
      </c>
      <c r="C1" s="39" t="str">
        <f>org&amp;"_INN:"&amp;inn&amp;"_KPP:"&amp;kpp</f>
        <v>Филиал ОАО "ОГК-2" - Сургутская ГРЭС-1_INN:2607018122_KPP:860202001</v>
      </c>
      <c r="G1" s="40"/>
    </row>
    <row r="2" spans="1:7" s="39" customFormat="1" ht="11.25" customHeight="1">
      <c r="A2" s="9" t="str">
        <f>IF(org="","Не определено",org)</f>
        <v>Филиал ОАО "ОГК-2" - Сургутская ГРЭС-1</v>
      </c>
      <c r="B2" s="10" t="str">
        <f>IF(inn="","Не определено",inn)</f>
        <v>2607018122</v>
      </c>
      <c r="G2" s="40"/>
    </row>
    <row r="3" spans="1:9" ht="12.75" customHeight="1">
      <c r="A3" s="9" t="str">
        <f>IF(mo="","Не определено",mo)</f>
        <v>поселок Кедровый</v>
      </c>
      <c r="B3" s="10" t="str">
        <f>IF(oktmo="","Не определено",oktmo)</f>
        <v>71829407</v>
      </c>
      <c r="D3" s="11"/>
      <c r="E3" s="12"/>
      <c r="F3" s="13"/>
      <c r="G3" s="386" t="str">
        <f>version</f>
        <v>Версия 3.0</v>
      </c>
      <c r="H3" s="386"/>
      <c r="I3" s="193"/>
    </row>
    <row r="4" spans="1:9" ht="30" customHeight="1">
      <c r="A4" s="9" t="str">
        <f>IF(fil="","Не определено",fil)</f>
        <v>Сургутская ГРЭС-1</v>
      </c>
      <c r="B4" s="10" t="str">
        <f>IF(kpp="","Не определено",kpp)</f>
        <v>860202001</v>
      </c>
      <c r="D4" s="15"/>
      <c r="E4" s="387" t="s">
        <v>215</v>
      </c>
      <c r="F4" s="388"/>
      <c r="G4" s="389"/>
      <c r="H4" s="16"/>
      <c r="I4" s="194"/>
    </row>
    <row r="5" spans="4:9" ht="12" thickBot="1">
      <c r="D5" s="15"/>
      <c r="E5" s="16"/>
      <c r="F5" s="16"/>
      <c r="G5" s="17"/>
      <c r="H5" s="16"/>
      <c r="I5" s="194"/>
    </row>
    <row r="6" spans="4:9" ht="16.5" customHeight="1">
      <c r="D6" s="15"/>
      <c r="E6" s="390" t="s">
        <v>214</v>
      </c>
      <c r="F6" s="391"/>
      <c r="G6" s="18"/>
      <c r="H6" s="16"/>
      <c r="I6" s="194"/>
    </row>
    <row r="7" spans="1:9" ht="24.75" customHeight="1" thickBot="1">
      <c r="A7" s="65"/>
      <c r="D7" s="15"/>
      <c r="E7" s="392" t="s">
        <v>171</v>
      </c>
      <c r="F7" s="393"/>
      <c r="G7" s="17"/>
      <c r="H7" s="16"/>
      <c r="I7" s="194"/>
    </row>
    <row r="8" spans="1:9" ht="12" customHeight="1" thickBot="1">
      <c r="A8" s="65"/>
      <c r="D8" s="19"/>
      <c r="E8" s="20"/>
      <c r="F8" s="41"/>
      <c r="G8" s="26"/>
      <c r="H8" s="41"/>
      <c r="I8" s="194"/>
    </row>
    <row r="9" spans="4:9" ht="30" customHeight="1" thickBot="1">
      <c r="D9" s="19"/>
      <c r="E9" s="51" t="s">
        <v>216</v>
      </c>
      <c r="F9" s="21" t="s">
        <v>14</v>
      </c>
      <c r="G9" s="191" t="s">
        <v>217</v>
      </c>
      <c r="H9" s="214" t="s">
        <v>742</v>
      </c>
      <c r="I9" s="194"/>
    </row>
    <row r="10" spans="4:9" ht="12" customHeight="1" thickBot="1">
      <c r="D10" s="19"/>
      <c r="E10" s="22"/>
      <c r="F10" s="16"/>
      <c r="G10" s="23"/>
      <c r="H10" s="192"/>
      <c r="I10" s="194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102</v>
      </c>
      <c r="G11" s="191" t="s">
        <v>218</v>
      </c>
      <c r="H11" s="214" t="s">
        <v>1157</v>
      </c>
      <c r="I11" s="194"/>
    </row>
    <row r="12" spans="1:9" ht="12" customHeight="1" thickBot="1">
      <c r="A12" s="9">
        <v>132</v>
      </c>
      <c r="D12" s="19"/>
      <c r="E12" s="22"/>
      <c r="F12" s="23"/>
      <c r="G12" s="23"/>
      <c r="H12" s="192"/>
      <c r="I12" s="194"/>
    </row>
    <row r="13" spans="4:10" ht="32.25" customHeight="1" thickBot="1">
      <c r="D13" s="19"/>
      <c r="E13" s="52" t="s">
        <v>737</v>
      </c>
      <c r="F13" s="394" t="s">
        <v>961</v>
      </c>
      <c r="G13" s="395"/>
      <c r="H13" s="192"/>
      <c r="I13" s="194"/>
      <c r="J13" s="37"/>
    </row>
    <row r="14" spans="4:9" ht="15" customHeight="1" thickBot="1">
      <c r="D14" s="19"/>
      <c r="E14" s="24"/>
      <c r="F14" s="25"/>
      <c r="G14" s="23"/>
      <c r="H14" s="192"/>
      <c r="I14" s="194"/>
    </row>
    <row r="15" spans="4:9" ht="24.75" customHeight="1" thickBot="1">
      <c r="D15" s="19"/>
      <c r="E15" s="52" t="s">
        <v>178</v>
      </c>
      <c r="F15" s="394" t="s">
        <v>1142</v>
      </c>
      <c r="G15" s="395"/>
      <c r="H15" s="192" t="s">
        <v>25</v>
      </c>
      <c r="I15" s="194"/>
    </row>
    <row r="16" spans="4:9" ht="12" customHeight="1" thickBot="1">
      <c r="D16" s="19"/>
      <c r="E16" s="24"/>
      <c r="F16" s="25"/>
      <c r="G16" s="23"/>
      <c r="H16" s="192"/>
      <c r="I16" s="194"/>
    </row>
    <row r="17" spans="4:9" ht="19.5" customHeight="1">
      <c r="D17" s="19"/>
      <c r="E17" s="53" t="s">
        <v>740</v>
      </c>
      <c r="F17" s="57" t="s">
        <v>962</v>
      </c>
      <c r="G17" s="26"/>
      <c r="H17" s="262" t="s">
        <v>76</v>
      </c>
      <c r="I17" s="194"/>
    </row>
    <row r="18" spans="4:9" ht="19.5" customHeight="1" thickBot="1">
      <c r="D18" s="19"/>
      <c r="E18" s="54" t="s">
        <v>741</v>
      </c>
      <c r="F18" s="58" t="s">
        <v>963</v>
      </c>
      <c r="G18" s="27"/>
      <c r="H18" s="263" t="s">
        <v>351</v>
      </c>
      <c r="I18" s="194"/>
    </row>
    <row r="19" spans="4:9" ht="12" customHeight="1" thickBot="1">
      <c r="D19" s="19"/>
      <c r="E19" s="22"/>
      <c r="F19" s="16"/>
      <c r="G19" s="23"/>
      <c r="H19" s="192"/>
      <c r="I19" s="194"/>
    </row>
    <row r="20" spans="4:9" ht="24.75" customHeight="1">
      <c r="D20" s="19"/>
      <c r="E20" s="55" t="s">
        <v>35</v>
      </c>
      <c r="F20" s="356" t="s">
        <v>29</v>
      </c>
      <c r="G20" s="383"/>
      <c r="H20" s="262" t="s">
        <v>484</v>
      </c>
      <c r="I20" s="194"/>
    </row>
    <row r="21" spans="4:9" ht="24" customHeight="1" thickBot="1">
      <c r="D21" s="19"/>
      <c r="E21" s="266" t="s">
        <v>483</v>
      </c>
      <c r="F21" s="384" t="s">
        <v>1143</v>
      </c>
      <c r="G21" s="385"/>
      <c r="H21" s="263" t="s">
        <v>202</v>
      </c>
      <c r="I21" s="194"/>
    </row>
    <row r="22" spans="3:17" ht="39.75" customHeight="1">
      <c r="C22" s="46"/>
      <c r="D22" s="19"/>
      <c r="E22" s="267" t="s">
        <v>738</v>
      </c>
      <c r="F22" s="268" t="s">
        <v>9</v>
      </c>
      <c r="G22" s="269" t="s">
        <v>661</v>
      </c>
      <c r="H22" s="16"/>
      <c r="I22" s="194"/>
      <c r="O22" s="47"/>
      <c r="P22" s="47"/>
      <c r="Q22" s="48"/>
    </row>
    <row r="23" spans="4:9" ht="24.75" customHeight="1">
      <c r="D23" s="19"/>
      <c r="E23" s="358" t="s">
        <v>739</v>
      </c>
      <c r="F23" s="44" t="s">
        <v>93</v>
      </c>
      <c r="G23" s="50" t="s">
        <v>685</v>
      </c>
      <c r="H23" s="16" t="s">
        <v>179</v>
      </c>
      <c r="I23" s="194"/>
    </row>
    <row r="24" spans="4:9" ht="24.75" customHeight="1" thickBot="1">
      <c r="D24" s="19"/>
      <c r="E24" s="361"/>
      <c r="F24" s="56" t="s">
        <v>130</v>
      </c>
      <c r="G24" s="59" t="s">
        <v>686</v>
      </c>
      <c r="H24" s="192"/>
      <c r="I24" s="194"/>
    </row>
    <row r="25" spans="4:9" ht="12" customHeight="1" thickBot="1">
      <c r="D25" s="19"/>
      <c r="E25" s="22"/>
      <c r="F25" s="16"/>
      <c r="G25" s="23"/>
      <c r="H25" s="192"/>
      <c r="I25" s="194"/>
    </row>
    <row r="26" spans="1:9" ht="27" customHeight="1">
      <c r="A26" s="28" t="s">
        <v>94</v>
      </c>
      <c r="B26" s="10" t="s">
        <v>181</v>
      </c>
      <c r="D26" s="15"/>
      <c r="E26" s="382" t="s">
        <v>181</v>
      </c>
      <c r="F26" s="357"/>
      <c r="G26" s="61" t="s">
        <v>1144</v>
      </c>
      <c r="H26" s="16"/>
      <c r="I26" s="194"/>
    </row>
    <row r="27" spans="1:9" ht="27" customHeight="1">
      <c r="A27" s="28" t="s">
        <v>95</v>
      </c>
      <c r="B27" s="10" t="s">
        <v>125</v>
      </c>
      <c r="D27" s="15"/>
      <c r="E27" s="359" t="s">
        <v>125</v>
      </c>
      <c r="F27" s="360"/>
      <c r="G27" s="62" t="s">
        <v>1145</v>
      </c>
      <c r="H27" s="16"/>
      <c r="I27" s="194"/>
    </row>
    <row r="28" spans="1:9" ht="21" customHeight="1">
      <c r="A28" s="28" t="s">
        <v>96</v>
      </c>
      <c r="B28" s="10" t="s">
        <v>183</v>
      </c>
      <c r="D28" s="15"/>
      <c r="E28" s="358" t="s">
        <v>184</v>
      </c>
      <c r="F28" s="43" t="s">
        <v>185</v>
      </c>
      <c r="G28" s="62" t="s">
        <v>1146</v>
      </c>
      <c r="H28" s="16"/>
      <c r="I28" s="194"/>
    </row>
    <row r="29" spans="1:9" ht="21" customHeight="1">
      <c r="A29" s="28" t="s">
        <v>97</v>
      </c>
      <c r="B29" s="10" t="s">
        <v>186</v>
      </c>
      <c r="D29" s="15"/>
      <c r="E29" s="358"/>
      <c r="F29" s="43" t="s">
        <v>187</v>
      </c>
      <c r="G29" s="62" t="s">
        <v>1147</v>
      </c>
      <c r="H29" s="16"/>
      <c r="I29" s="194"/>
    </row>
    <row r="30" spans="1:9" ht="24.75" customHeight="1">
      <c r="A30" s="28" t="s">
        <v>98</v>
      </c>
      <c r="B30" s="10" t="s">
        <v>188</v>
      </c>
      <c r="D30" s="15"/>
      <c r="E30" s="358" t="s">
        <v>189</v>
      </c>
      <c r="F30" s="43" t="s">
        <v>185</v>
      </c>
      <c r="G30" s="62" t="s">
        <v>1153</v>
      </c>
      <c r="H30" s="16"/>
      <c r="I30" s="194"/>
    </row>
    <row r="31" spans="1:9" ht="21" customHeight="1">
      <c r="A31" s="28" t="s">
        <v>99</v>
      </c>
      <c r="B31" s="10" t="s">
        <v>190</v>
      </c>
      <c r="D31" s="15"/>
      <c r="E31" s="358"/>
      <c r="F31" s="43" t="s">
        <v>187</v>
      </c>
      <c r="G31" s="62" t="s">
        <v>1148</v>
      </c>
      <c r="H31" s="16"/>
      <c r="I31" s="194"/>
    </row>
    <row r="32" spans="1:9" ht="21" customHeight="1">
      <c r="A32" s="28" t="s">
        <v>180</v>
      </c>
      <c r="B32" s="29" t="s">
        <v>191</v>
      </c>
      <c r="D32" s="30"/>
      <c r="E32" s="380" t="s">
        <v>192</v>
      </c>
      <c r="F32" s="31" t="s">
        <v>185</v>
      </c>
      <c r="G32" s="63" t="s">
        <v>1149</v>
      </c>
      <c r="H32" s="196"/>
      <c r="I32" s="194"/>
    </row>
    <row r="33" spans="1:9" ht="21" customHeight="1">
      <c r="A33" s="28" t="s">
        <v>182</v>
      </c>
      <c r="B33" s="29" t="s">
        <v>193</v>
      </c>
      <c r="D33" s="30"/>
      <c r="E33" s="380"/>
      <c r="F33" s="31" t="s">
        <v>194</v>
      </c>
      <c r="G33" s="63" t="s">
        <v>1150</v>
      </c>
      <c r="H33" s="196"/>
      <c r="I33" s="194"/>
    </row>
    <row r="34" spans="1:9" ht="21" customHeight="1">
      <c r="A34" s="28" t="s">
        <v>100</v>
      </c>
      <c r="B34" s="29" t="s">
        <v>195</v>
      </c>
      <c r="D34" s="30"/>
      <c r="E34" s="380"/>
      <c r="F34" s="31" t="s">
        <v>187</v>
      </c>
      <c r="G34" s="63" t="s">
        <v>1151</v>
      </c>
      <c r="H34" s="196"/>
      <c r="I34" s="194"/>
    </row>
    <row r="35" spans="1:9" ht="21" customHeight="1" thickBot="1">
      <c r="A35" s="28" t="s">
        <v>101</v>
      </c>
      <c r="B35" s="29" t="s">
        <v>196</v>
      </c>
      <c r="D35" s="30"/>
      <c r="E35" s="381"/>
      <c r="F35" s="49" t="s">
        <v>197</v>
      </c>
      <c r="G35" s="64" t="s">
        <v>1152</v>
      </c>
      <c r="H35" s="196"/>
      <c r="I35" s="194"/>
    </row>
    <row r="36" spans="4:9" ht="11.25">
      <c r="D36" s="32"/>
      <c r="E36" s="33"/>
      <c r="F36" s="33"/>
      <c r="G36" s="34"/>
      <c r="H36" s="33"/>
      <c r="I36" s="195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4" t="s">
        <v>222</v>
      </c>
      <c r="C3" s="145" t="str">
        <f>'ТС цены'!$E$10</f>
        <v>Информация о ценах (тарифах) на регулируемые товары и услуги и надбавках к этим ценам (тарифам)</v>
      </c>
      <c r="D3" s="146" t="s">
        <v>324</v>
      </c>
      <c r="E3" s="79"/>
    </row>
    <row r="4" spans="1:5" ht="34.5" customHeight="1">
      <c r="A4" s="79"/>
      <c r="B4" s="89" t="s">
        <v>205</v>
      </c>
      <c r="C4" s="147" t="str">
        <f>'ТС цены (2)'!E10</f>
        <v>Информация о ценах (тарифах) на регулируемые товары и услуги и надбавках к этим ценам (тарифам)</v>
      </c>
      <c r="D4" s="148" t="s">
        <v>324</v>
      </c>
      <c r="E4" s="79"/>
    </row>
    <row r="5" spans="1:5" ht="34.5" customHeight="1">
      <c r="A5" s="79"/>
      <c r="B5" s="149" t="s">
        <v>223</v>
      </c>
      <c r="C5" s="150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8" t="s">
        <v>324</v>
      </c>
      <c r="E5" s="79"/>
    </row>
    <row r="6" spans="2:4" ht="34.5" customHeight="1">
      <c r="B6" s="89" t="s">
        <v>224</v>
      </c>
      <c r="C6" s="147" t="str">
        <f>'ТС инвестиции'!$E$10</f>
        <v>Информация об инвестиционных программах и отчетах об их реализации</v>
      </c>
      <c r="D6" s="148" t="s">
        <v>324</v>
      </c>
    </row>
    <row r="7" spans="1:5" ht="34.5" customHeight="1">
      <c r="A7" s="79"/>
      <c r="B7" s="149" t="s">
        <v>225</v>
      </c>
      <c r="C7" s="150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8" t="s">
        <v>324</v>
      </c>
      <c r="E7" s="79"/>
    </row>
    <row r="8" spans="1:5" ht="34.5" customHeight="1">
      <c r="A8" s="79"/>
      <c r="B8" s="89" t="s">
        <v>226</v>
      </c>
      <c r="C8" s="147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8" t="s">
        <v>324</v>
      </c>
      <c r="E8" s="79"/>
    </row>
    <row r="9" spans="1:5" ht="34.5" customHeight="1" thickBot="1">
      <c r="A9" s="79"/>
      <c r="B9" s="151" t="s">
        <v>206</v>
      </c>
      <c r="C9" s="346" t="str">
        <f>'Ссылки на публикации'!E10</f>
        <v>Ссылки на публикации в других источниках</v>
      </c>
      <c r="D9" s="152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F7">
      <selection activeCell="K24" sqref="K24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2" t="s">
        <v>325</v>
      </c>
      <c r="G9" s="202"/>
      <c r="H9" s="202"/>
      <c r="I9" s="202"/>
      <c r="J9" s="202"/>
      <c r="K9" s="202"/>
      <c r="L9" s="202"/>
      <c r="M9" s="277"/>
      <c r="N9" s="277"/>
      <c r="O9" s="96"/>
      <c r="P9" s="97"/>
      <c r="Q9" s="96"/>
      <c r="R9" s="96"/>
      <c r="S9" s="96"/>
      <c r="T9" s="96"/>
      <c r="U9" s="96"/>
      <c r="V9" s="96"/>
      <c r="W9" s="96"/>
      <c r="X9" s="96"/>
      <c r="Y9" s="274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18" t="s">
        <v>349</v>
      </c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20"/>
      <c r="Y10" s="275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6"/>
      <c r="P11" s="97"/>
      <c r="Q11" s="96"/>
      <c r="R11" s="96"/>
      <c r="S11" s="96"/>
      <c r="T11" s="96"/>
      <c r="U11" s="96"/>
      <c r="V11" s="96"/>
      <c r="W11" s="96"/>
      <c r="X11" s="96"/>
      <c r="Y11" s="275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4"/>
      <c r="B12" s="284"/>
      <c r="C12" s="284"/>
      <c r="D12" s="285"/>
      <c r="E12" s="423" t="s">
        <v>26</v>
      </c>
      <c r="F12" s="396" t="s">
        <v>1</v>
      </c>
      <c r="G12" s="397"/>
      <c r="H12" s="404" t="s">
        <v>456</v>
      </c>
      <c r="I12" s="410"/>
      <c r="J12" s="411"/>
      <c r="K12" s="426" t="s">
        <v>457</v>
      </c>
      <c r="L12" s="426"/>
      <c r="M12" s="426"/>
      <c r="N12" s="426" t="s">
        <v>458</v>
      </c>
      <c r="O12" s="426"/>
      <c r="P12" s="426"/>
      <c r="Q12" s="404" t="s">
        <v>459</v>
      </c>
      <c r="R12" s="405"/>
      <c r="S12" s="406"/>
      <c r="T12" s="412" t="s">
        <v>219</v>
      </c>
      <c r="U12" s="412" t="s">
        <v>220</v>
      </c>
      <c r="V12" s="412" t="s">
        <v>199</v>
      </c>
      <c r="W12" s="412" t="s">
        <v>200</v>
      </c>
      <c r="X12" s="415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4"/>
      <c r="B13" s="284"/>
      <c r="C13" s="284"/>
      <c r="D13" s="285"/>
      <c r="E13" s="424"/>
      <c r="F13" s="398"/>
      <c r="G13" s="399"/>
      <c r="H13" s="407" t="s">
        <v>460</v>
      </c>
      <c r="I13" s="407" t="s">
        <v>461</v>
      </c>
      <c r="J13" s="407"/>
      <c r="K13" s="407" t="s">
        <v>460</v>
      </c>
      <c r="L13" s="407" t="s">
        <v>461</v>
      </c>
      <c r="M13" s="407"/>
      <c r="N13" s="407" t="s">
        <v>460</v>
      </c>
      <c r="O13" s="407" t="s">
        <v>461</v>
      </c>
      <c r="P13" s="407"/>
      <c r="Q13" s="407" t="s">
        <v>460</v>
      </c>
      <c r="R13" s="407" t="s">
        <v>461</v>
      </c>
      <c r="S13" s="409"/>
      <c r="T13" s="413"/>
      <c r="U13" s="413"/>
      <c r="V13" s="413"/>
      <c r="W13" s="413"/>
      <c r="X13" s="416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4"/>
      <c r="B14" s="284"/>
      <c r="C14" s="284"/>
      <c r="D14" s="285"/>
      <c r="E14" s="425"/>
      <c r="F14" s="398"/>
      <c r="G14" s="399"/>
      <c r="H14" s="408"/>
      <c r="I14" s="352" t="s">
        <v>4</v>
      </c>
      <c r="J14" s="353" t="s">
        <v>3</v>
      </c>
      <c r="K14" s="408"/>
      <c r="L14" s="352" t="s">
        <v>4</v>
      </c>
      <c r="M14" s="353" t="s">
        <v>3</v>
      </c>
      <c r="N14" s="408"/>
      <c r="O14" s="352" t="s">
        <v>4</v>
      </c>
      <c r="P14" s="353" t="s">
        <v>3</v>
      </c>
      <c r="Q14" s="408"/>
      <c r="R14" s="352" t="s">
        <v>4</v>
      </c>
      <c r="S14" s="353" t="s">
        <v>3</v>
      </c>
      <c r="T14" s="414"/>
      <c r="U14" s="414"/>
      <c r="V14" s="414"/>
      <c r="W14" s="414"/>
      <c r="X14" s="417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4"/>
      <c r="B15" s="284"/>
      <c r="C15" s="284"/>
      <c r="D15" s="285"/>
      <c r="E15" s="307">
        <v>1</v>
      </c>
      <c r="F15" s="421">
        <v>2</v>
      </c>
      <c r="G15" s="422"/>
      <c r="H15" s="308">
        <v>3</v>
      </c>
      <c r="I15" s="308">
        <v>4</v>
      </c>
      <c r="J15" s="308">
        <v>5</v>
      </c>
      <c r="K15" s="308">
        <v>6</v>
      </c>
      <c r="L15" s="308">
        <v>7</v>
      </c>
      <c r="M15" s="308">
        <v>8</v>
      </c>
      <c r="N15" s="308">
        <v>9</v>
      </c>
      <c r="O15" s="308">
        <v>10</v>
      </c>
      <c r="P15" s="308">
        <v>11</v>
      </c>
      <c r="Q15" s="308">
        <v>12</v>
      </c>
      <c r="R15" s="308">
        <v>13</v>
      </c>
      <c r="S15" s="308">
        <v>14</v>
      </c>
      <c r="T15" s="308">
        <v>15</v>
      </c>
      <c r="U15" s="308">
        <v>16</v>
      </c>
      <c r="V15" s="308">
        <v>17</v>
      </c>
      <c r="W15" s="308">
        <v>18</v>
      </c>
      <c r="X15" s="309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51" customHeight="1">
      <c r="A16" s="284"/>
      <c r="B16" s="284"/>
      <c r="C16" s="284"/>
      <c r="D16" s="285"/>
      <c r="E16" s="351" t="s">
        <v>355</v>
      </c>
      <c r="F16" s="402" t="s">
        <v>0</v>
      </c>
      <c r="G16" s="281" t="s">
        <v>452</v>
      </c>
      <c r="H16" s="301"/>
      <c r="I16" s="301"/>
      <c r="J16" s="301"/>
      <c r="K16" s="301">
        <v>311.4</v>
      </c>
      <c r="L16" s="301"/>
      <c r="M16" s="301"/>
      <c r="N16" s="301"/>
      <c r="O16" s="301"/>
      <c r="P16" s="301"/>
      <c r="Q16" s="301">
        <v>311.4</v>
      </c>
      <c r="R16" s="301"/>
      <c r="S16" s="302"/>
      <c r="T16" s="303">
        <v>40544</v>
      </c>
      <c r="U16" s="303"/>
      <c r="V16" s="303" t="s">
        <v>1154</v>
      </c>
      <c r="W16" s="201" t="s">
        <v>1155</v>
      </c>
      <c r="X16" s="198" t="s">
        <v>1156</v>
      </c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4"/>
      <c r="B17" s="284"/>
      <c r="C17" s="284"/>
      <c r="D17" s="285"/>
      <c r="E17" s="286" t="s">
        <v>356</v>
      </c>
      <c r="F17" s="403"/>
      <c r="G17" s="281" t="s">
        <v>453</v>
      </c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2"/>
      <c r="T17" s="303"/>
      <c r="U17" s="303"/>
      <c r="V17" s="304"/>
      <c r="W17" s="305"/>
      <c r="X17" s="306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51" customHeight="1">
      <c r="A18" s="284"/>
      <c r="B18" s="284"/>
      <c r="C18" s="284"/>
      <c r="D18" s="285"/>
      <c r="E18" s="286" t="s">
        <v>357</v>
      </c>
      <c r="F18" s="401" t="s">
        <v>451</v>
      </c>
      <c r="G18" s="281" t="s">
        <v>452</v>
      </c>
      <c r="H18" s="278"/>
      <c r="I18" s="278"/>
      <c r="J18" s="278"/>
      <c r="K18" s="278">
        <v>310.94</v>
      </c>
      <c r="L18" s="278"/>
      <c r="M18" s="278"/>
      <c r="N18" s="278"/>
      <c r="O18" s="278"/>
      <c r="P18" s="278"/>
      <c r="Q18" s="278">
        <v>310.94</v>
      </c>
      <c r="R18" s="278"/>
      <c r="S18" s="279"/>
      <c r="T18" s="303">
        <v>40544</v>
      </c>
      <c r="U18" s="199"/>
      <c r="V18" s="303" t="s">
        <v>1154</v>
      </c>
      <c r="W18" s="201" t="s">
        <v>1155</v>
      </c>
      <c r="X18" s="198" t="s">
        <v>1156</v>
      </c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4"/>
      <c r="B19" s="284"/>
      <c r="C19" s="284"/>
      <c r="D19" s="285"/>
      <c r="E19" s="286" t="s">
        <v>358</v>
      </c>
      <c r="F19" s="401"/>
      <c r="G19" s="281" t="s">
        <v>453</v>
      </c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9"/>
      <c r="T19" s="303"/>
      <c r="U19" s="199"/>
      <c r="V19" s="200"/>
      <c r="W19" s="201"/>
      <c r="X19" s="198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51" customHeight="1">
      <c r="A20" s="284"/>
      <c r="B20" s="284"/>
      <c r="C20" s="284"/>
      <c r="D20" s="285"/>
      <c r="E20" s="286" t="s">
        <v>359</v>
      </c>
      <c r="F20" s="401" t="s">
        <v>454</v>
      </c>
      <c r="G20" s="281" t="s">
        <v>452</v>
      </c>
      <c r="H20" s="278"/>
      <c r="I20" s="278"/>
      <c r="J20" s="278"/>
      <c r="K20" s="278">
        <v>322.67</v>
      </c>
      <c r="L20" s="278"/>
      <c r="M20" s="278"/>
      <c r="N20" s="278"/>
      <c r="O20" s="278"/>
      <c r="P20" s="278"/>
      <c r="Q20" s="278">
        <v>322.67</v>
      </c>
      <c r="R20" s="278"/>
      <c r="S20" s="279"/>
      <c r="T20" s="303">
        <v>40544</v>
      </c>
      <c r="U20" s="199"/>
      <c r="V20" s="303" t="s">
        <v>1154</v>
      </c>
      <c r="W20" s="201" t="s">
        <v>1155</v>
      </c>
      <c r="X20" s="198" t="s">
        <v>1156</v>
      </c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4"/>
      <c r="B21" s="284"/>
      <c r="C21" s="284"/>
      <c r="D21" s="285"/>
      <c r="E21" s="286" t="s">
        <v>360</v>
      </c>
      <c r="F21" s="401"/>
      <c r="G21" s="281" t="s">
        <v>453</v>
      </c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9"/>
      <c r="T21" s="303"/>
      <c r="U21" s="199"/>
      <c r="V21" s="200"/>
      <c r="W21" s="201"/>
      <c r="X21" s="198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4"/>
      <c r="B22" s="284"/>
      <c r="C22" s="284"/>
      <c r="D22" s="285"/>
      <c r="E22" s="286" t="s">
        <v>326</v>
      </c>
      <c r="F22" s="400" t="s">
        <v>466</v>
      </c>
      <c r="G22" s="281" t="s">
        <v>452</v>
      </c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9"/>
      <c r="T22" s="303"/>
      <c r="U22" s="199"/>
      <c r="V22" s="200"/>
      <c r="W22" s="201"/>
      <c r="X22" s="198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4"/>
      <c r="B23" s="284"/>
      <c r="C23" s="284"/>
      <c r="D23" s="285"/>
      <c r="E23" s="286" t="s">
        <v>47</v>
      </c>
      <c r="F23" s="400"/>
      <c r="G23" s="281" t="s">
        <v>453</v>
      </c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9"/>
      <c r="T23" s="303"/>
      <c r="U23" s="199"/>
      <c r="V23" s="200"/>
      <c r="W23" s="201"/>
      <c r="X23" s="198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51" customHeight="1">
      <c r="A24" s="284"/>
      <c r="B24" s="284"/>
      <c r="C24" s="284"/>
      <c r="D24" s="285"/>
      <c r="E24" s="286" t="s">
        <v>309</v>
      </c>
      <c r="F24" s="400" t="s">
        <v>467</v>
      </c>
      <c r="G24" s="281" t="s">
        <v>452</v>
      </c>
      <c r="H24" s="278"/>
      <c r="I24" s="278"/>
      <c r="J24" s="278"/>
      <c r="K24" s="278">
        <v>322.67</v>
      </c>
      <c r="L24" s="278"/>
      <c r="M24" s="278"/>
      <c r="N24" s="278"/>
      <c r="O24" s="278"/>
      <c r="P24" s="278"/>
      <c r="Q24" s="278">
        <v>322.67</v>
      </c>
      <c r="R24" s="278"/>
      <c r="S24" s="279"/>
      <c r="T24" s="303">
        <v>40544</v>
      </c>
      <c r="U24" s="199"/>
      <c r="V24" s="303" t="s">
        <v>1154</v>
      </c>
      <c r="W24" s="201" t="s">
        <v>1155</v>
      </c>
      <c r="X24" s="198" t="s">
        <v>1156</v>
      </c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4"/>
      <c r="B25" s="284"/>
      <c r="C25" s="284"/>
      <c r="D25" s="285"/>
      <c r="E25" s="286" t="s">
        <v>310</v>
      </c>
      <c r="F25" s="400"/>
      <c r="G25" s="281" t="s">
        <v>453</v>
      </c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9"/>
      <c r="T25" s="199"/>
      <c r="U25" s="199"/>
      <c r="V25" s="200"/>
      <c r="W25" s="201"/>
      <c r="X25" s="198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4"/>
      <c r="B26" s="284"/>
      <c r="C26" s="284"/>
      <c r="D26" s="285"/>
      <c r="E26" s="286" t="s">
        <v>361</v>
      </c>
      <c r="F26" s="400" t="s">
        <v>468</v>
      </c>
      <c r="G26" s="281" t="s">
        <v>452</v>
      </c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9"/>
      <c r="T26" s="199"/>
      <c r="U26" s="199"/>
      <c r="V26" s="200"/>
      <c r="W26" s="201"/>
      <c r="X26" s="198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4"/>
      <c r="B27" s="284"/>
      <c r="C27" s="284"/>
      <c r="D27" s="285"/>
      <c r="E27" s="286" t="s">
        <v>362</v>
      </c>
      <c r="F27" s="400"/>
      <c r="G27" s="281" t="s">
        <v>453</v>
      </c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9"/>
      <c r="T27" s="199"/>
      <c r="U27" s="199"/>
      <c r="V27" s="200"/>
      <c r="W27" s="201"/>
      <c r="X27" s="198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4"/>
      <c r="B28" s="284"/>
      <c r="C28" s="284"/>
      <c r="D28" s="285"/>
      <c r="E28" s="286" t="s">
        <v>363</v>
      </c>
      <c r="F28" s="400" t="s">
        <v>469</v>
      </c>
      <c r="G28" s="281" t="s">
        <v>452</v>
      </c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9"/>
      <c r="T28" s="199"/>
      <c r="U28" s="199"/>
      <c r="V28" s="200"/>
      <c r="W28" s="201"/>
      <c r="X28" s="198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4"/>
      <c r="B29" s="284"/>
      <c r="C29" s="284"/>
      <c r="D29" s="285"/>
      <c r="E29" s="286" t="s">
        <v>364</v>
      </c>
      <c r="F29" s="400"/>
      <c r="G29" s="281" t="s">
        <v>453</v>
      </c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9"/>
      <c r="T29" s="199"/>
      <c r="U29" s="199"/>
      <c r="V29" s="200"/>
      <c r="W29" s="201"/>
      <c r="X29" s="198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4"/>
      <c r="B30" s="284"/>
      <c r="C30" s="284"/>
      <c r="D30" s="285"/>
      <c r="E30" s="286" t="s">
        <v>365</v>
      </c>
      <c r="F30" s="401" t="s">
        <v>455</v>
      </c>
      <c r="G30" s="281" t="s">
        <v>452</v>
      </c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9"/>
      <c r="T30" s="199"/>
      <c r="U30" s="199"/>
      <c r="V30" s="200"/>
      <c r="W30" s="201"/>
      <c r="X30" s="198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4"/>
      <c r="B31" s="284"/>
      <c r="C31" s="284"/>
      <c r="D31" s="294" t="s">
        <v>482</v>
      </c>
      <c r="E31" s="286" t="s">
        <v>366</v>
      </c>
      <c r="F31" s="401"/>
      <c r="G31" s="281" t="s">
        <v>453</v>
      </c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9"/>
      <c r="T31" s="199"/>
      <c r="U31" s="199"/>
      <c r="V31" s="200"/>
      <c r="W31" s="201"/>
      <c r="X31" s="198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4"/>
      <c r="B32" s="284"/>
      <c r="C32" s="284"/>
      <c r="D32" s="294" t="s">
        <v>481</v>
      </c>
      <c r="E32" s="292"/>
      <c r="F32" s="293" t="s">
        <v>470</v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3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7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F41" sqref="F41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1" t="s">
        <v>221</v>
      </c>
      <c r="E2" s="264"/>
      <c r="F2" s="270"/>
      <c r="G2" s="201"/>
      <c r="H2" s="310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2" t="s">
        <v>325</v>
      </c>
      <c r="G9" s="202"/>
      <c r="H9" s="202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18" t="s">
        <v>349</v>
      </c>
      <c r="F10" s="419"/>
      <c r="G10" s="419"/>
      <c r="H10" s="420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3"/>
      <c r="E12" s="311" t="s">
        <v>26</v>
      </c>
      <c r="F12" s="197" t="s">
        <v>106</v>
      </c>
      <c r="G12" s="197" t="s">
        <v>88</v>
      </c>
      <c r="H12" s="215" t="s">
        <v>350</v>
      </c>
      <c r="I12" s="297"/>
    </row>
    <row r="13" spans="4:9" ht="12" thickBot="1">
      <c r="D13" s="204"/>
      <c r="E13" s="298">
        <v>1</v>
      </c>
      <c r="F13" s="299">
        <v>2</v>
      </c>
      <c r="G13" s="299">
        <v>3</v>
      </c>
      <c r="H13" s="300">
        <v>4</v>
      </c>
      <c r="I13" s="297"/>
    </row>
    <row r="14" spans="4:11" ht="22.5">
      <c r="D14" s="204"/>
      <c r="E14" s="312" t="s">
        <v>272</v>
      </c>
      <c r="F14" s="295" t="s">
        <v>352</v>
      </c>
      <c r="G14" s="315" t="s">
        <v>202</v>
      </c>
      <c r="H14" s="354"/>
      <c r="I14" s="297"/>
      <c r="K14" s="326">
        <f>SUM(K15:K17)</f>
        <v>0</v>
      </c>
    </row>
    <row r="15" spans="4:11" ht="22.5">
      <c r="D15" s="204"/>
      <c r="E15" s="312" t="s">
        <v>485</v>
      </c>
      <c r="F15" s="296" t="s">
        <v>203</v>
      </c>
      <c r="G15" s="315" t="s">
        <v>202</v>
      </c>
      <c r="H15" s="354"/>
      <c r="I15" s="297"/>
      <c r="K15" s="326">
        <f>IF(H15="",0,1)</f>
        <v>0</v>
      </c>
    </row>
    <row r="16" spans="4:11" ht="22.5">
      <c r="D16" s="204"/>
      <c r="E16" s="312" t="s">
        <v>486</v>
      </c>
      <c r="F16" s="296" t="s">
        <v>204</v>
      </c>
      <c r="G16" s="315" t="s">
        <v>202</v>
      </c>
      <c r="H16" s="354"/>
      <c r="I16" s="297"/>
      <c r="K16" s="326">
        <f>IF(H16="",0,1)</f>
        <v>0</v>
      </c>
    </row>
    <row r="17" spans="4:11" ht="22.5">
      <c r="D17" s="204"/>
      <c r="E17" s="312" t="s">
        <v>487</v>
      </c>
      <c r="F17" s="296" t="s">
        <v>212</v>
      </c>
      <c r="G17" s="315" t="s">
        <v>202</v>
      </c>
      <c r="H17" s="354"/>
      <c r="I17" s="297"/>
      <c r="K17" s="326">
        <f>IF(H17="",0,1)</f>
        <v>0</v>
      </c>
    </row>
    <row r="18" spans="4:9" ht="22.5">
      <c r="D18" s="204"/>
      <c r="E18" s="313" t="s">
        <v>107</v>
      </c>
      <c r="F18" s="295" t="s">
        <v>488</v>
      </c>
      <c r="G18" s="315" t="s">
        <v>202</v>
      </c>
      <c r="H18" s="354"/>
      <c r="I18" s="297"/>
    </row>
    <row r="19" spans="4:9" ht="22.5">
      <c r="D19" s="204"/>
      <c r="E19" s="313" t="s">
        <v>346</v>
      </c>
      <c r="F19" s="295" t="s">
        <v>489</v>
      </c>
      <c r="G19" s="315" t="s">
        <v>202</v>
      </c>
      <c r="H19" s="354"/>
      <c r="I19" s="297"/>
    </row>
    <row r="20" spans="4:9" ht="33.75">
      <c r="D20" s="204"/>
      <c r="E20" s="313" t="s">
        <v>108</v>
      </c>
      <c r="F20" s="295" t="s">
        <v>490</v>
      </c>
      <c r="G20" s="315" t="s">
        <v>201</v>
      </c>
      <c r="H20" s="354"/>
      <c r="I20" s="297"/>
    </row>
    <row r="21" spans="4:9" ht="22.5">
      <c r="D21" s="204"/>
      <c r="E21" s="313" t="s">
        <v>109</v>
      </c>
      <c r="F21" s="265" t="s">
        <v>213</v>
      </c>
      <c r="G21" s="316" t="s">
        <v>201</v>
      </c>
      <c r="H21" s="354"/>
      <c r="I21" s="297"/>
    </row>
    <row r="22" spans="4:9" ht="23.25" thickBot="1">
      <c r="D22" s="204"/>
      <c r="E22" s="314" t="s">
        <v>110</v>
      </c>
      <c r="F22" s="318" t="s">
        <v>298</v>
      </c>
      <c r="G22" s="317" t="s">
        <v>202</v>
      </c>
      <c r="H22" s="355"/>
      <c r="I22" s="297"/>
    </row>
    <row r="23" spans="4:9" ht="22.5" customHeight="1">
      <c r="D23" s="205"/>
      <c r="E23" s="206"/>
      <c r="F23" s="206"/>
      <c r="G23" s="206"/>
      <c r="H23" s="206"/>
      <c r="I23" s="207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E7">
      <selection activeCell="G47" sqref="G47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3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18" t="s">
        <v>305</v>
      </c>
      <c r="F10" s="419"/>
      <c r="G10" s="420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353</v>
      </c>
      <c r="G14" s="257">
        <v>0</v>
      </c>
      <c r="H14" s="115"/>
    </row>
    <row r="15" spans="3:8" ht="42" customHeight="1">
      <c r="C15" s="111"/>
      <c r="D15" s="112"/>
      <c r="E15" s="89">
        <v>2</v>
      </c>
      <c r="F15" s="116" t="s">
        <v>354</v>
      </c>
      <c r="G15" s="140">
        <v>0</v>
      </c>
      <c r="H15" s="115"/>
    </row>
    <row r="16" spans="3:8" ht="42" customHeight="1">
      <c r="C16" s="111"/>
      <c r="D16" s="112"/>
      <c r="E16" s="169">
        <v>3</v>
      </c>
      <c r="F16" s="126" t="s">
        <v>367</v>
      </c>
      <c r="G16" s="258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59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85" zoomScaleNormal="85" zoomScalePageLayoutView="0" workbookViewId="0" topLeftCell="C7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8"/>
    </row>
    <row r="8" spans="4:12" ht="11.25">
      <c r="D8" s="92"/>
      <c r="E8" s="93"/>
      <c r="F8" s="93"/>
      <c r="G8" s="93"/>
      <c r="H8" s="182"/>
      <c r="I8" s="93"/>
      <c r="J8" s="93"/>
      <c r="K8" s="93"/>
      <c r="L8" s="94"/>
    </row>
    <row r="9" spans="4:32" ht="12.75" customHeight="1">
      <c r="D9" s="95"/>
      <c r="E9" s="96"/>
      <c r="F9" s="216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18" t="s">
        <v>348</v>
      </c>
      <c r="F10" s="419"/>
      <c r="G10" s="420"/>
      <c r="H10" s="157"/>
      <c r="I10" s="158"/>
      <c r="J10" s="157"/>
      <c r="K10" s="157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6"/>
      <c r="H11" s="248"/>
      <c r="I11" s="158"/>
      <c r="J11" s="248"/>
      <c r="K11" s="248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3" t="s">
        <v>26</v>
      </c>
      <c r="F12" s="234" t="s">
        <v>106</v>
      </c>
      <c r="G12" s="235" t="s">
        <v>350</v>
      </c>
      <c r="H12" s="236" t="s">
        <v>275</v>
      </c>
      <c r="I12" s="158"/>
      <c r="J12" s="158"/>
      <c r="K12" s="158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89">
        <v>1</v>
      </c>
      <c r="F13" s="190">
        <f>E13+1</f>
        <v>2</v>
      </c>
      <c r="G13" s="190">
        <f>F13+1</f>
        <v>3</v>
      </c>
      <c r="H13" s="239">
        <f>G13+1</f>
        <v>4</v>
      </c>
      <c r="I13" s="159"/>
      <c r="J13" s="159"/>
      <c r="K13" s="159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273</v>
      </c>
      <c r="G14" s="237"/>
      <c r="H14" s="238" t="s">
        <v>300</v>
      </c>
      <c r="I14" s="171"/>
      <c r="J14" s="225" t="s">
        <v>345</v>
      </c>
      <c r="K14" s="249"/>
      <c r="L14" s="218" t="s">
        <v>299</v>
      </c>
    </row>
    <row r="15" spans="3:12" ht="29.25" customHeight="1">
      <c r="C15" s="111"/>
      <c r="D15" s="112"/>
      <c r="E15" s="128">
        <v>2</v>
      </c>
      <c r="F15" s="160" t="s">
        <v>417</v>
      </c>
      <c r="G15" s="170"/>
      <c r="H15" s="208" t="s">
        <v>300</v>
      </c>
      <c r="I15" s="172"/>
      <c r="J15" s="226" t="s">
        <v>300</v>
      </c>
      <c r="K15" s="249"/>
      <c r="L15" s="115"/>
    </row>
    <row r="16" spans="3:12" ht="29.25" customHeight="1">
      <c r="C16" s="111"/>
      <c r="D16" s="112"/>
      <c r="E16" s="128">
        <v>3</v>
      </c>
      <c r="F16" s="161" t="s">
        <v>418</v>
      </c>
      <c r="G16" s="199"/>
      <c r="H16" s="209" t="s">
        <v>300</v>
      </c>
      <c r="I16" s="172"/>
      <c r="J16" s="226" t="s">
        <v>300</v>
      </c>
      <c r="K16" s="249"/>
      <c r="L16" s="115"/>
    </row>
    <row r="17" spans="3:12" ht="29.25" customHeight="1">
      <c r="C17" s="111"/>
      <c r="D17" s="112"/>
      <c r="E17" s="128">
        <v>4</v>
      </c>
      <c r="F17" s="161" t="s">
        <v>419</v>
      </c>
      <c r="G17" s="199"/>
      <c r="H17" s="209" t="s">
        <v>300</v>
      </c>
      <c r="I17" s="172"/>
      <c r="J17" s="226" t="s">
        <v>300</v>
      </c>
      <c r="K17" s="249"/>
      <c r="L17" s="115"/>
    </row>
    <row r="18" spans="3:12" ht="29.25" customHeight="1">
      <c r="C18" s="111"/>
      <c r="D18" s="112"/>
      <c r="E18" s="128">
        <v>5</v>
      </c>
      <c r="F18" s="160" t="s">
        <v>420</v>
      </c>
      <c r="G18" s="162"/>
      <c r="H18" s="210" t="s">
        <v>300</v>
      </c>
      <c r="I18" s="173"/>
      <c r="J18" s="227" t="s">
        <v>300</v>
      </c>
      <c r="K18" s="250"/>
      <c r="L18" s="115"/>
    </row>
    <row r="19" spans="3:12" ht="29.25" customHeight="1">
      <c r="C19" s="111"/>
      <c r="D19" s="112"/>
      <c r="E19" s="128" t="s">
        <v>110</v>
      </c>
      <c r="F19" s="160" t="s">
        <v>421</v>
      </c>
      <c r="G19" s="256"/>
      <c r="H19" s="209" t="s">
        <v>300</v>
      </c>
      <c r="I19" s="217"/>
      <c r="J19" s="226" t="s">
        <v>300</v>
      </c>
      <c r="K19" s="249"/>
      <c r="L19" s="115"/>
    </row>
    <row r="20" spans="3:12" ht="29.25" customHeight="1">
      <c r="C20" s="111"/>
      <c r="D20" s="112"/>
      <c r="E20" s="128" t="s">
        <v>111</v>
      </c>
      <c r="F20" s="116" t="s">
        <v>422</v>
      </c>
      <c r="G20" s="174">
        <f aca="true" t="shared" si="0" ref="G20:G29">SUM(J20:K20)</f>
        <v>0</v>
      </c>
      <c r="H20" s="137"/>
      <c r="I20" s="175"/>
      <c r="J20" s="260">
        <f>SUM(J21:J30)</f>
        <v>0</v>
      </c>
      <c r="K20" s="251"/>
      <c r="L20" s="115"/>
    </row>
    <row r="21" spans="3:12" ht="21" customHeight="1">
      <c r="C21" s="111"/>
      <c r="D21" s="112"/>
      <c r="E21" s="128" t="s">
        <v>276</v>
      </c>
      <c r="F21" s="163" t="s">
        <v>423</v>
      </c>
      <c r="G21" s="174">
        <f t="shared" si="0"/>
        <v>0</v>
      </c>
      <c r="H21" s="137"/>
      <c r="I21" s="175"/>
      <c r="J21" s="228"/>
      <c r="K21" s="251"/>
      <c r="L21" s="115"/>
    </row>
    <row r="22" spans="3:12" ht="21" customHeight="1">
      <c r="C22" s="111"/>
      <c r="D22" s="112"/>
      <c r="E22" s="128" t="s">
        <v>277</v>
      </c>
      <c r="F22" s="163" t="s">
        <v>424</v>
      </c>
      <c r="G22" s="174">
        <f t="shared" si="0"/>
        <v>0</v>
      </c>
      <c r="H22" s="137"/>
      <c r="I22" s="175"/>
      <c r="J22" s="228"/>
      <c r="K22" s="251"/>
      <c r="L22" s="115"/>
    </row>
    <row r="23" spans="3:12" ht="21" customHeight="1">
      <c r="C23" s="111"/>
      <c r="D23" s="112"/>
      <c r="E23" s="128" t="s">
        <v>278</v>
      </c>
      <c r="F23" s="163" t="s">
        <v>425</v>
      </c>
      <c r="G23" s="174">
        <f t="shared" si="0"/>
        <v>0</v>
      </c>
      <c r="H23" s="137"/>
      <c r="I23" s="175"/>
      <c r="J23" s="228"/>
      <c r="K23" s="251"/>
      <c r="L23" s="115"/>
    </row>
    <row r="24" spans="3:12" ht="21" customHeight="1">
      <c r="C24" s="111"/>
      <c r="D24" s="112"/>
      <c r="E24" s="128" t="s">
        <v>279</v>
      </c>
      <c r="F24" s="163" t="s">
        <v>426</v>
      </c>
      <c r="G24" s="174">
        <f t="shared" si="0"/>
        <v>0</v>
      </c>
      <c r="H24" s="137"/>
      <c r="I24" s="175"/>
      <c r="J24" s="228"/>
      <c r="K24" s="251"/>
      <c r="L24" s="115"/>
    </row>
    <row r="25" spans="3:12" ht="21" customHeight="1">
      <c r="C25" s="111"/>
      <c r="D25" s="112"/>
      <c r="E25" s="128" t="s">
        <v>280</v>
      </c>
      <c r="F25" s="163" t="s">
        <v>427</v>
      </c>
      <c r="G25" s="174">
        <f t="shared" si="0"/>
        <v>0</v>
      </c>
      <c r="H25" s="137"/>
      <c r="I25" s="175"/>
      <c r="J25" s="228"/>
      <c r="K25" s="251"/>
      <c r="L25" s="115"/>
    </row>
    <row r="26" spans="3:12" ht="21" customHeight="1">
      <c r="C26" s="111"/>
      <c r="D26" s="112"/>
      <c r="E26" s="128" t="s">
        <v>281</v>
      </c>
      <c r="F26" s="163" t="s">
        <v>428</v>
      </c>
      <c r="G26" s="174">
        <f t="shared" si="0"/>
        <v>0</v>
      </c>
      <c r="H26" s="137"/>
      <c r="I26" s="175"/>
      <c r="J26" s="228"/>
      <c r="K26" s="251"/>
      <c r="L26" s="115"/>
    </row>
    <row r="27" spans="3:12" ht="21" customHeight="1">
      <c r="C27" s="111"/>
      <c r="D27" s="112"/>
      <c r="E27" s="128" t="s">
        <v>282</v>
      </c>
      <c r="F27" s="163" t="s">
        <v>429</v>
      </c>
      <c r="G27" s="174">
        <f t="shared" si="0"/>
        <v>0</v>
      </c>
      <c r="H27" s="137"/>
      <c r="I27" s="175"/>
      <c r="J27" s="228"/>
      <c r="K27" s="251"/>
      <c r="L27" s="115"/>
    </row>
    <row r="28" spans="3:15" ht="21" customHeight="1">
      <c r="C28" s="111"/>
      <c r="D28" s="112"/>
      <c r="E28" s="128" t="s">
        <v>283</v>
      </c>
      <c r="F28" s="163" t="s">
        <v>430</v>
      </c>
      <c r="G28" s="174">
        <f t="shared" si="0"/>
        <v>0</v>
      </c>
      <c r="H28" s="137"/>
      <c r="I28" s="175"/>
      <c r="J28" s="228"/>
      <c r="K28" s="251"/>
      <c r="L28" s="115"/>
      <c r="M28" s="164"/>
      <c r="N28" s="164"/>
      <c r="O28" s="164"/>
    </row>
    <row r="29" spans="3:15" ht="21" customHeight="1">
      <c r="C29" s="111"/>
      <c r="D29" s="112"/>
      <c r="E29" s="166" t="s">
        <v>284</v>
      </c>
      <c r="F29" s="176"/>
      <c r="G29" s="177">
        <f t="shared" si="0"/>
        <v>0</v>
      </c>
      <c r="H29" s="137"/>
      <c r="I29" s="175"/>
      <c r="J29" s="228"/>
      <c r="K29" s="251"/>
      <c r="L29" s="115"/>
      <c r="M29" s="164"/>
      <c r="N29" s="125"/>
      <c r="O29" s="125"/>
    </row>
    <row r="30" spans="3:15" ht="15" customHeight="1">
      <c r="C30" s="111"/>
      <c r="D30" s="112"/>
      <c r="E30" s="211"/>
      <c r="F30" s="87" t="s">
        <v>301</v>
      </c>
      <c r="G30" s="178"/>
      <c r="H30" s="88"/>
      <c r="I30" s="165"/>
      <c r="J30" s="229"/>
      <c r="K30" s="165"/>
      <c r="L30" s="115"/>
      <c r="M30" s="164"/>
      <c r="N30" s="125"/>
      <c r="O30" s="125"/>
    </row>
    <row r="31" spans="3:15" ht="29.25" customHeight="1">
      <c r="C31" s="111"/>
      <c r="D31" s="112"/>
      <c r="E31" s="183" t="s">
        <v>112</v>
      </c>
      <c r="F31" s="224" t="s">
        <v>431</v>
      </c>
      <c r="G31" s="179">
        <f aca="true" t="shared" si="1" ref="G31:G38">SUM(J31:K31)</f>
        <v>0</v>
      </c>
      <c r="H31" s="137"/>
      <c r="I31" s="175"/>
      <c r="J31" s="228"/>
      <c r="K31" s="251"/>
      <c r="L31" s="115"/>
      <c r="M31" s="164"/>
      <c r="N31" s="164"/>
      <c r="O31" s="164"/>
    </row>
    <row r="32" spans="3:15" ht="29.25" customHeight="1">
      <c r="C32" s="111"/>
      <c r="D32" s="112"/>
      <c r="E32" s="183" t="s">
        <v>113</v>
      </c>
      <c r="F32" s="220" t="s">
        <v>432</v>
      </c>
      <c r="G32" s="174">
        <f t="shared" si="1"/>
        <v>0</v>
      </c>
      <c r="H32" s="137"/>
      <c r="I32" s="180"/>
      <c r="J32" s="228"/>
      <c r="K32" s="251"/>
      <c r="L32" s="115"/>
      <c r="M32" s="164"/>
      <c r="N32" s="164"/>
      <c r="O32" s="164"/>
    </row>
    <row r="33" spans="3:15" ht="29.25" customHeight="1">
      <c r="C33" s="111"/>
      <c r="D33" s="112"/>
      <c r="E33" s="184" t="s">
        <v>114</v>
      </c>
      <c r="F33" s="220" t="s">
        <v>433</v>
      </c>
      <c r="G33" s="174">
        <f t="shared" si="1"/>
        <v>0</v>
      </c>
      <c r="H33" s="137"/>
      <c r="I33" s="180"/>
      <c r="J33" s="228"/>
      <c r="K33" s="251"/>
      <c r="L33" s="115"/>
      <c r="M33" s="164"/>
      <c r="N33" s="164"/>
      <c r="O33" s="164"/>
    </row>
    <row r="34" spans="3:15" ht="29.25" customHeight="1">
      <c r="C34" s="111"/>
      <c r="D34" s="112"/>
      <c r="E34" s="183" t="s">
        <v>115</v>
      </c>
      <c r="F34" s="220" t="s">
        <v>434</v>
      </c>
      <c r="G34" s="174">
        <f t="shared" si="1"/>
        <v>0</v>
      </c>
      <c r="H34" s="137"/>
      <c r="I34" s="180"/>
      <c r="J34" s="228"/>
      <c r="K34" s="251"/>
      <c r="L34" s="115"/>
      <c r="M34" s="164"/>
      <c r="N34" s="164"/>
      <c r="O34" s="164"/>
    </row>
    <row r="35" spans="3:15" ht="29.25" customHeight="1">
      <c r="C35" s="111"/>
      <c r="D35" s="112"/>
      <c r="E35" s="184" t="s">
        <v>117</v>
      </c>
      <c r="F35" s="220" t="s">
        <v>435</v>
      </c>
      <c r="G35" s="174">
        <f t="shared" si="1"/>
        <v>0</v>
      </c>
      <c r="H35" s="137"/>
      <c r="I35" s="180"/>
      <c r="J35" s="228"/>
      <c r="K35" s="251"/>
      <c r="L35" s="115"/>
      <c r="M35" s="164"/>
      <c r="N35" s="164"/>
      <c r="O35" s="164"/>
    </row>
    <row r="36" spans="3:12" ht="29.25" customHeight="1">
      <c r="C36" s="111"/>
      <c r="D36" s="112"/>
      <c r="E36" s="183" t="s">
        <v>118</v>
      </c>
      <c r="F36" s="220" t="s">
        <v>436</v>
      </c>
      <c r="G36" s="174">
        <f t="shared" si="1"/>
        <v>0</v>
      </c>
      <c r="H36" s="137"/>
      <c r="I36" s="180"/>
      <c r="J36" s="228"/>
      <c r="K36" s="251"/>
      <c r="L36" s="115"/>
    </row>
    <row r="37" spans="3:12" ht="29.25" customHeight="1">
      <c r="C37" s="111"/>
      <c r="D37" s="112"/>
      <c r="E37" s="184" t="s">
        <v>119</v>
      </c>
      <c r="F37" s="220" t="s">
        <v>437</v>
      </c>
      <c r="G37" s="174">
        <f t="shared" si="1"/>
        <v>0</v>
      </c>
      <c r="H37" s="137"/>
      <c r="I37" s="180"/>
      <c r="J37" s="228"/>
      <c r="K37" s="251"/>
      <c r="L37" s="115"/>
    </row>
    <row r="38" spans="3:12" ht="29.25" customHeight="1">
      <c r="C38" s="111"/>
      <c r="D38" s="112"/>
      <c r="E38" s="183" t="s">
        <v>120</v>
      </c>
      <c r="F38" s="220" t="s">
        <v>438</v>
      </c>
      <c r="G38" s="174">
        <f t="shared" si="1"/>
        <v>0</v>
      </c>
      <c r="H38" s="137"/>
      <c r="I38" s="180"/>
      <c r="J38" s="228"/>
      <c r="K38" s="251"/>
      <c r="L38" s="115"/>
    </row>
    <row r="39" spans="3:12" ht="29.25" customHeight="1">
      <c r="C39" s="111"/>
      <c r="D39" s="112"/>
      <c r="E39" s="184" t="s">
        <v>121</v>
      </c>
      <c r="F39" s="221" t="s">
        <v>285</v>
      </c>
      <c r="G39" s="174">
        <f>G40+G42+G43+G47+G48</f>
        <v>0</v>
      </c>
      <c r="H39" s="137"/>
      <c r="I39" s="180"/>
      <c r="J39" s="230">
        <f>J40+J42+J43+J47+J48</f>
        <v>0</v>
      </c>
      <c r="K39" s="251"/>
      <c r="L39" s="115"/>
    </row>
    <row r="40" spans="3:12" ht="29.25" customHeight="1">
      <c r="C40" s="111"/>
      <c r="D40" s="112"/>
      <c r="E40" s="185" t="s">
        <v>286</v>
      </c>
      <c r="F40" s="219" t="s">
        <v>439</v>
      </c>
      <c r="G40" s="174">
        <f>SUM(J40:K40)</f>
        <v>0</v>
      </c>
      <c r="H40" s="137"/>
      <c r="I40" s="180"/>
      <c r="J40" s="228"/>
      <c r="K40" s="251"/>
      <c r="L40" s="115"/>
    </row>
    <row r="41" spans="3:12" ht="29.25" customHeight="1">
      <c r="C41" s="111"/>
      <c r="D41" s="112"/>
      <c r="E41" s="185" t="s">
        <v>287</v>
      </c>
      <c r="F41" s="219" t="s">
        <v>440</v>
      </c>
      <c r="G41" s="174">
        <f>SUM(J41:K41)</f>
        <v>0</v>
      </c>
      <c r="H41" s="137"/>
      <c r="I41" s="180"/>
      <c r="J41" s="228"/>
      <c r="K41" s="251"/>
      <c r="L41" s="115"/>
    </row>
    <row r="42" spans="3:12" ht="29.25" customHeight="1">
      <c r="C42" s="111"/>
      <c r="D42" s="112"/>
      <c r="E42" s="185" t="s">
        <v>288</v>
      </c>
      <c r="F42" s="219" t="s">
        <v>441</v>
      </c>
      <c r="G42" s="174">
        <f>SUM(J42:K42)</f>
        <v>0</v>
      </c>
      <c r="H42" s="137"/>
      <c r="I42" s="180"/>
      <c r="J42" s="228"/>
      <c r="K42" s="251"/>
      <c r="L42" s="115"/>
    </row>
    <row r="43" spans="3:12" ht="29.25" customHeight="1">
      <c r="C43" s="111"/>
      <c r="D43" s="112"/>
      <c r="E43" s="185" t="s">
        <v>122</v>
      </c>
      <c r="F43" s="221" t="s">
        <v>442</v>
      </c>
      <c r="G43" s="174">
        <f>SUM(G44:G46)</f>
        <v>0</v>
      </c>
      <c r="H43" s="137"/>
      <c r="I43" s="180"/>
      <c r="J43" s="230">
        <f>SUM(J44:J46)</f>
        <v>0</v>
      </c>
      <c r="K43" s="251"/>
      <c r="L43" s="115"/>
    </row>
    <row r="44" spans="3:12" ht="29.25" customHeight="1">
      <c r="C44" s="111"/>
      <c r="D44" s="112"/>
      <c r="E44" s="185" t="s">
        <v>289</v>
      </c>
      <c r="F44" s="219" t="s">
        <v>290</v>
      </c>
      <c r="G44" s="174">
        <f aca="true" t="shared" si="2" ref="G44:G52">SUM(J44:K44)</f>
        <v>0</v>
      </c>
      <c r="H44" s="137"/>
      <c r="I44" s="180"/>
      <c r="J44" s="228"/>
      <c r="K44" s="251"/>
      <c r="L44" s="115"/>
    </row>
    <row r="45" spans="3:12" ht="29.25" customHeight="1">
      <c r="C45" s="111"/>
      <c r="D45" s="112"/>
      <c r="E45" s="185" t="s">
        <v>291</v>
      </c>
      <c r="F45" s="219" t="s">
        <v>443</v>
      </c>
      <c r="G45" s="174">
        <f t="shared" si="2"/>
        <v>0</v>
      </c>
      <c r="H45" s="137"/>
      <c r="I45" s="180"/>
      <c r="J45" s="228"/>
      <c r="K45" s="251"/>
      <c r="L45" s="115"/>
    </row>
    <row r="46" spans="3:12" ht="29.25" customHeight="1">
      <c r="C46" s="111"/>
      <c r="D46" s="112"/>
      <c r="E46" s="185" t="s">
        <v>292</v>
      </c>
      <c r="F46" s="219" t="s">
        <v>444</v>
      </c>
      <c r="G46" s="174">
        <f t="shared" si="2"/>
        <v>0</v>
      </c>
      <c r="H46" s="137"/>
      <c r="I46" s="180"/>
      <c r="J46" s="228"/>
      <c r="K46" s="251"/>
      <c r="L46" s="115"/>
    </row>
    <row r="47" spans="3:12" ht="29.25" customHeight="1">
      <c r="C47" s="111"/>
      <c r="D47" s="112"/>
      <c r="E47" s="185" t="s">
        <v>123</v>
      </c>
      <c r="F47" s="222" t="s">
        <v>445</v>
      </c>
      <c r="G47" s="174">
        <f t="shared" si="2"/>
        <v>0</v>
      </c>
      <c r="H47" s="137"/>
      <c r="I47" s="180"/>
      <c r="J47" s="228"/>
      <c r="K47" s="251"/>
      <c r="L47" s="115"/>
    </row>
    <row r="48" spans="3:12" ht="29.25" customHeight="1">
      <c r="C48" s="111"/>
      <c r="D48" s="112"/>
      <c r="E48" s="185" t="s">
        <v>227</v>
      </c>
      <c r="F48" s="222" t="s">
        <v>446</v>
      </c>
      <c r="G48" s="174">
        <f t="shared" si="2"/>
        <v>0</v>
      </c>
      <c r="H48" s="137"/>
      <c r="I48" s="180"/>
      <c r="J48" s="228"/>
      <c r="K48" s="251"/>
      <c r="L48" s="115"/>
    </row>
    <row r="49" spans="3:12" ht="29.25" customHeight="1">
      <c r="C49" s="111"/>
      <c r="D49" s="112"/>
      <c r="E49" s="185" t="s">
        <v>320</v>
      </c>
      <c r="F49" s="222" t="s">
        <v>447</v>
      </c>
      <c r="G49" s="174">
        <f t="shared" si="2"/>
        <v>0</v>
      </c>
      <c r="H49" s="137"/>
      <c r="I49" s="180"/>
      <c r="J49" s="228"/>
      <c r="K49" s="251"/>
      <c r="L49" s="115"/>
    </row>
    <row r="50" spans="3:12" ht="29.25" customHeight="1">
      <c r="C50" s="111"/>
      <c r="D50" s="112"/>
      <c r="E50" s="185" t="s">
        <v>321</v>
      </c>
      <c r="F50" s="222" t="s">
        <v>448</v>
      </c>
      <c r="G50" s="174">
        <f t="shared" si="2"/>
        <v>0</v>
      </c>
      <c r="H50" s="137"/>
      <c r="I50" s="180"/>
      <c r="J50" s="228"/>
      <c r="K50" s="251"/>
      <c r="L50" s="115"/>
    </row>
    <row r="51" spans="3:12" ht="29.25" customHeight="1">
      <c r="C51" s="111"/>
      <c r="D51" s="112"/>
      <c r="E51" s="185" t="s">
        <v>293</v>
      </c>
      <c r="F51" s="222" t="s">
        <v>449</v>
      </c>
      <c r="G51" s="174">
        <f t="shared" si="2"/>
        <v>0</v>
      </c>
      <c r="H51" s="137"/>
      <c r="I51" s="180"/>
      <c r="J51" s="228"/>
      <c r="K51" s="251"/>
      <c r="L51" s="115"/>
    </row>
    <row r="52" spans="3:12" ht="29.25" customHeight="1" thickBot="1">
      <c r="C52" s="111"/>
      <c r="D52" s="112"/>
      <c r="E52" s="186" t="s">
        <v>294</v>
      </c>
      <c r="F52" s="223" t="s">
        <v>450</v>
      </c>
      <c r="G52" s="181">
        <f t="shared" si="2"/>
        <v>0</v>
      </c>
      <c r="H52" s="141"/>
      <c r="I52" s="180"/>
      <c r="J52" s="231"/>
      <c r="K52" s="251"/>
      <c r="L52" s="115"/>
    </row>
    <row r="53" spans="3:12" ht="11.25">
      <c r="C53" s="111"/>
      <c r="D53" s="119"/>
      <c r="E53" s="120"/>
      <c r="F53" s="121"/>
      <c r="G53" s="122"/>
      <c r="H53" s="122"/>
      <c r="I53" s="187"/>
      <c r="J53" s="232" t="s">
        <v>302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H38" sqref="H38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3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18" t="s">
        <v>306</v>
      </c>
      <c r="F10" s="419"/>
      <c r="G10" s="420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371</v>
      </c>
      <c r="G14" s="143"/>
      <c r="H14" s="115"/>
    </row>
    <row r="15" spans="3:8" ht="36" customHeight="1">
      <c r="C15" s="111"/>
      <c r="D15" s="112"/>
      <c r="E15" s="131" t="s">
        <v>485</v>
      </c>
      <c r="F15" s="327" t="s">
        <v>372</v>
      </c>
      <c r="G15" s="143"/>
      <c r="H15" s="115"/>
    </row>
    <row r="16" spans="3:8" ht="36" customHeight="1">
      <c r="C16" s="111"/>
      <c r="D16" s="112"/>
      <c r="E16" s="89">
        <v>2</v>
      </c>
      <c r="F16" s="116" t="s">
        <v>369</v>
      </c>
      <c r="G16" s="140"/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0"/>
      <c r="H17" s="115"/>
    </row>
    <row r="18" spans="3:8" ht="36" customHeight="1">
      <c r="C18" s="111"/>
      <c r="D18" s="321"/>
      <c r="E18" s="89">
        <v>4</v>
      </c>
      <c r="F18" s="116" t="s">
        <v>370</v>
      </c>
      <c r="G18" s="130">
        <f>SUM(G19:G20)</f>
        <v>0</v>
      </c>
      <c r="H18" s="115"/>
    </row>
    <row r="19" spans="3:8" ht="11.25" hidden="1">
      <c r="C19" s="111"/>
      <c r="D19" s="321" t="s">
        <v>482</v>
      </c>
      <c r="E19" s="322"/>
      <c r="F19" s="323"/>
      <c r="G19" s="325"/>
      <c r="H19" s="115"/>
    </row>
    <row r="20" spans="3:8" ht="11.25">
      <c r="C20" s="111"/>
      <c r="D20" s="321" t="s">
        <v>481</v>
      </c>
      <c r="E20" s="319"/>
      <c r="F20" s="328" t="s">
        <v>373</v>
      </c>
      <c r="G20" s="320"/>
      <c r="H20" s="115"/>
    </row>
    <row r="21" spans="3:8" ht="36" customHeight="1" thickBot="1">
      <c r="C21" s="111"/>
      <c r="D21" s="112"/>
      <c r="E21" s="167">
        <v>5</v>
      </c>
      <c r="F21" s="168" t="s">
        <v>198</v>
      </c>
      <c r="G21" s="212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58">
      <selection activeCell="I56" sqref="I56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3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18" t="s">
        <v>307</v>
      </c>
      <c r="F10" s="419"/>
      <c r="G10" s="419"/>
      <c r="H10" s="419"/>
      <c r="I10" s="420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3" t="s">
        <v>26</v>
      </c>
      <c r="F12" s="440" t="s">
        <v>106</v>
      </c>
      <c r="G12" s="441"/>
      <c r="H12" s="235" t="s">
        <v>88</v>
      </c>
      <c r="I12" s="236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89">
        <v>1</v>
      </c>
      <c r="F13" s="439">
        <f>E13+1</f>
        <v>2</v>
      </c>
      <c r="G13" s="439"/>
      <c r="H13" s="190">
        <f>F13+1</f>
        <v>3</v>
      </c>
      <c r="I13" s="239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33" t="s">
        <v>375</v>
      </c>
      <c r="G14" s="434"/>
      <c r="H14" s="254" t="s">
        <v>330</v>
      </c>
      <c r="I14" s="255" t="s">
        <v>29</v>
      </c>
      <c r="J14" s="252"/>
    </row>
    <row r="15" spans="3:10" ht="29.25" customHeight="1">
      <c r="C15" s="111"/>
      <c r="D15" s="112"/>
      <c r="E15" s="128">
        <v>2</v>
      </c>
      <c r="F15" s="435" t="s">
        <v>376</v>
      </c>
      <c r="G15" s="436"/>
      <c r="H15" s="129" t="s">
        <v>328</v>
      </c>
      <c r="I15" s="137"/>
      <c r="J15" s="115"/>
    </row>
    <row r="16" spans="3:10" ht="29.25" customHeight="1">
      <c r="C16" s="111"/>
      <c r="D16" s="112"/>
      <c r="E16" s="128">
        <v>3</v>
      </c>
      <c r="F16" s="435" t="s">
        <v>377</v>
      </c>
      <c r="G16" s="436"/>
      <c r="H16" s="129" t="s">
        <v>328</v>
      </c>
      <c r="I16" s="130">
        <f>SUM(I17,I18,I24,I27,I28,I29,I30,I31,I32,I33,I36,I39,I40)</f>
        <v>418535.94</v>
      </c>
      <c r="J16" s="115"/>
    </row>
    <row r="17" spans="3:10" ht="15" customHeight="1">
      <c r="C17" s="111"/>
      <c r="D17" s="112"/>
      <c r="E17" s="128" t="s">
        <v>89</v>
      </c>
      <c r="F17" s="437" t="s">
        <v>378</v>
      </c>
      <c r="G17" s="438"/>
      <c r="H17" s="129" t="s">
        <v>328</v>
      </c>
      <c r="I17" s="137"/>
      <c r="J17" s="115"/>
    </row>
    <row r="18" spans="3:10" ht="15" customHeight="1">
      <c r="C18" s="111"/>
      <c r="D18" s="112"/>
      <c r="E18" s="128" t="s">
        <v>90</v>
      </c>
      <c r="F18" s="437" t="s">
        <v>379</v>
      </c>
      <c r="G18" s="438"/>
      <c r="H18" s="129" t="s">
        <v>328</v>
      </c>
      <c r="I18" s="130">
        <f>SUMIF(G19:G23,G19,I19:I23)</f>
        <v>345426.53</v>
      </c>
      <c r="J18" s="115"/>
    </row>
    <row r="19" spans="3:10" ht="11.25">
      <c r="C19" s="111"/>
      <c r="D19" s="112"/>
      <c r="E19" s="427" t="s">
        <v>326</v>
      </c>
      <c r="F19" s="430" t="s">
        <v>233</v>
      </c>
      <c r="G19" s="116" t="s">
        <v>329</v>
      </c>
      <c r="H19" s="129" t="s">
        <v>328</v>
      </c>
      <c r="I19" s="138">
        <v>345426.53</v>
      </c>
      <c r="J19" s="115"/>
    </row>
    <row r="20" spans="3:10" ht="11.25" customHeight="1">
      <c r="C20" s="111"/>
      <c r="D20" s="112"/>
      <c r="E20" s="428"/>
      <c r="F20" s="431"/>
      <c r="G20" s="126" t="s">
        <v>327</v>
      </c>
      <c r="H20" s="336" t="str">
        <f>IF(J20,"",J21)</f>
        <v>тыс. м3</v>
      </c>
      <c r="I20" s="138">
        <v>194593.6</v>
      </c>
      <c r="J20" s="337" t="b">
        <f>ISNA(J21)</f>
        <v>0</v>
      </c>
    </row>
    <row r="21" spans="3:10" ht="24.75" customHeight="1">
      <c r="C21" s="111"/>
      <c r="D21" s="112"/>
      <c r="E21" s="428"/>
      <c r="F21" s="431"/>
      <c r="G21" s="116" t="s">
        <v>492</v>
      </c>
      <c r="H21" s="129" t="s">
        <v>328</v>
      </c>
      <c r="I21" s="130">
        <f>IF(I20="",0,IF(I20=0,0,I19/I20))</f>
        <v>1.7751176297678857</v>
      </c>
      <c r="J21" s="337" t="str">
        <f>INDEX(tech!G$24:G$51,MATCH(F19,tech!F$24:F$51,0))</f>
        <v>тыс. м3</v>
      </c>
    </row>
    <row r="22" spans="3:10" ht="11.25" customHeight="1">
      <c r="C22" s="111"/>
      <c r="D22" s="112"/>
      <c r="E22" s="429"/>
      <c r="F22" s="432"/>
      <c r="G22" s="126" t="s">
        <v>303</v>
      </c>
      <c r="H22" s="132" t="s">
        <v>330</v>
      </c>
      <c r="I22" s="213"/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308</v>
      </c>
      <c r="F24" s="437" t="s">
        <v>380</v>
      </c>
      <c r="G24" s="438"/>
      <c r="H24" s="129" t="s">
        <v>328</v>
      </c>
      <c r="I24" s="137">
        <v>95.53</v>
      </c>
      <c r="J24" s="115"/>
    </row>
    <row r="25" spans="3:10" ht="15" customHeight="1">
      <c r="C25" s="111"/>
      <c r="D25" s="112"/>
      <c r="E25" s="131" t="s">
        <v>309</v>
      </c>
      <c r="F25" s="442" t="s">
        <v>381</v>
      </c>
      <c r="G25" s="443"/>
      <c r="H25" s="129" t="s">
        <v>331</v>
      </c>
      <c r="I25" s="130">
        <f>IF(I26=0,0,I24/I26)</f>
        <v>2.3669474727452924</v>
      </c>
      <c r="J25" s="115"/>
    </row>
    <row r="26" spans="3:10" ht="15" customHeight="1">
      <c r="C26" s="111"/>
      <c r="D26" s="112"/>
      <c r="E26" s="128" t="s">
        <v>310</v>
      </c>
      <c r="F26" s="442" t="s">
        <v>382</v>
      </c>
      <c r="G26" s="443"/>
      <c r="H26" s="129" t="s">
        <v>59</v>
      </c>
      <c r="I26" s="137">
        <v>40.36</v>
      </c>
      <c r="J26" s="115"/>
    </row>
    <row r="27" spans="3:10" ht="23.25" customHeight="1">
      <c r="C27" s="111"/>
      <c r="D27" s="112"/>
      <c r="E27" s="128" t="s">
        <v>311</v>
      </c>
      <c r="F27" s="437" t="s">
        <v>383</v>
      </c>
      <c r="G27" s="438"/>
      <c r="H27" s="129" t="s">
        <v>328</v>
      </c>
      <c r="I27" s="137"/>
      <c r="J27" s="115"/>
    </row>
    <row r="28" spans="3:10" ht="23.25" customHeight="1">
      <c r="C28" s="111"/>
      <c r="D28" s="112"/>
      <c r="E28" s="128" t="s">
        <v>312</v>
      </c>
      <c r="F28" s="437" t="s">
        <v>384</v>
      </c>
      <c r="G28" s="438"/>
      <c r="H28" s="129" t="s">
        <v>328</v>
      </c>
      <c r="I28" s="137"/>
      <c r="J28" s="115"/>
    </row>
    <row r="29" spans="3:10" ht="23.25" customHeight="1">
      <c r="C29" s="111"/>
      <c r="D29" s="112"/>
      <c r="E29" s="128" t="s">
        <v>295</v>
      </c>
      <c r="F29" s="435" t="s">
        <v>385</v>
      </c>
      <c r="G29" s="436"/>
      <c r="H29" s="129" t="s">
        <v>328</v>
      </c>
      <c r="I29" s="137">
        <v>8639.04</v>
      </c>
      <c r="J29" s="115"/>
    </row>
    <row r="30" spans="3:10" ht="23.25" customHeight="1">
      <c r="C30" s="111"/>
      <c r="D30" s="112"/>
      <c r="E30" s="128" t="s">
        <v>296</v>
      </c>
      <c r="F30" s="435" t="s">
        <v>386</v>
      </c>
      <c r="G30" s="436"/>
      <c r="H30" s="129" t="s">
        <v>328</v>
      </c>
      <c r="I30" s="137">
        <v>1058.36</v>
      </c>
      <c r="J30" s="115"/>
    </row>
    <row r="31" spans="3:10" ht="23.25" customHeight="1">
      <c r="C31" s="111"/>
      <c r="D31" s="112"/>
      <c r="E31" s="128" t="s">
        <v>313</v>
      </c>
      <c r="F31" s="437" t="s">
        <v>387</v>
      </c>
      <c r="G31" s="438"/>
      <c r="H31" s="129" t="s">
        <v>328</v>
      </c>
      <c r="I31" s="137">
        <v>4994.56</v>
      </c>
      <c r="J31" s="115"/>
    </row>
    <row r="32" spans="3:10" ht="15" customHeight="1">
      <c r="C32" s="111"/>
      <c r="D32" s="112"/>
      <c r="E32" s="128" t="s">
        <v>84</v>
      </c>
      <c r="F32" s="442" t="s">
        <v>388</v>
      </c>
      <c r="G32" s="443"/>
      <c r="H32" s="129" t="s">
        <v>328</v>
      </c>
      <c r="I32" s="137"/>
      <c r="J32" s="115"/>
    </row>
    <row r="33" spans="3:10" ht="23.25" customHeight="1">
      <c r="C33" s="111"/>
      <c r="D33" s="112"/>
      <c r="E33" s="128" t="s">
        <v>314</v>
      </c>
      <c r="F33" s="437" t="s">
        <v>389</v>
      </c>
      <c r="G33" s="438"/>
      <c r="H33" s="129" t="s">
        <v>328</v>
      </c>
      <c r="I33" s="137">
        <v>17463.92</v>
      </c>
      <c r="J33" s="115"/>
    </row>
    <row r="34" spans="3:10" ht="15" customHeight="1">
      <c r="C34" s="111"/>
      <c r="D34" s="112"/>
      <c r="E34" s="128" t="s">
        <v>315</v>
      </c>
      <c r="F34" s="442" t="s">
        <v>390</v>
      </c>
      <c r="G34" s="443"/>
      <c r="H34" s="129" t="s">
        <v>328</v>
      </c>
      <c r="I34" s="137">
        <v>5385.07</v>
      </c>
      <c r="J34" s="115"/>
    </row>
    <row r="35" spans="3:10" ht="15" customHeight="1">
      <c r="C35" s="111"/>
      <c r="D35" s="112"/>
      <c r="E35" s="128" t="s">
        <v>316</v>
      </c>
      <c r="F35" s="442" t="s">
        <v>391</v>
      </c>
      <c r="G35" s="443"/>
      <c r="H35" s="129" t="s">
        <v>328</v>
      </c>
      <c r="I35" s="137">
        <v>933.68</v>
      </c>
      <c r="J35" s="115"/>
    </row>
    <row r="36" spans="3:10" ht="23.25" customHeight="1">
      <c r="C36" s="111"/>
      <c r="D36" s="112"/>
      <c r="E36" s="128" t="s">
        <v>317</v>
      </c>
      <c r="F36" s="437" t="s">
        <v>392</v>
      </c>
      <c r="G36" s="438"/>
      <c r="H36" s="129" t="s">
        <v>328</v>
      </c>
      <c r="I36" s="137">
        <v>5538.28</v>
      </c>
      <c r="J36" s="115"/>
    </row>
    <row r="37" spans="3:10" ht="23.25" customHeight="1">
      <c r="C37" s="111"/>
      <c r="D37" s="112"/>
      <c r="E37" s="128" t="s">
        <v>7</v>
      </c>
      <c r="F37" s="442" t="s">
        <v>390</v>
      </c>
      <c r="G37" s="443"/>
      <c r="H37" s="129" t="s">
        <v>328</v>
      </c>
      <c r="I37" s="137">
        <v>3213.81</v>
      </c>
      <c r="J37" s="115"/>
    </row>
    <row r="38" spans="3:10" ht="23.25" customHeight="1">
      <c r="C38" s="111"/>
      <c r="D38" s="112"/>
      <c r="E38" s="128" t="s">
        <v>8</v>
      </c>
      <c r="F38" s="442" t="s">
        <v>391</v>
      </c>
      <c r="G38" s="443"/>
      <c r="H38" s="129" t="s">
        <v>328</v>
      </c>
      <c r="I38" s="137">
        <v>546.35</v>
      </c>
      <c r="J38" s="115"/>
    </row>
    <row r="39" spans="3:10" ht="23.25" customHeight="1">
      <c r="C39" s="111"/>
      <c r="D39" s="112"/>
      <c r="E39" s="128" t="s">
        <v>318</v>
      </c>
      <c r="F39" s="437" t="s">
        <v>393</v>
      </c>
      <c r="G39" s="438"/>
      <c r="H39" s="129" t="s">
        <v>328</v>
      </c>
      <c r="I39" s="137">
        <v>31922.79</v>
      </c>
      <c r="J39" s="115"/>
    </row>
    <row r="40" spans="3:10" ht="33.75" customHeight="1">
      <c r="C40" s="111"/>
      <c r="D40" s="112"/>
      <c r="E40" s="128" t="s">
        <v>319</v>
      </c>
      <c r="F40" s="437" t="s">
        <v>394</v>
      </c>
      <c r="G40" s="438"/>
      <c r="H40" s="129" t="s">
        <v>328</v>
      </c>
      <c r="I40" s="137">
        <v>3396.93</v>
      </c>
      <c r="J40" s="115"/>
    </row>
    <row r="41" spans="3:10" ht="24" customHeight="1">
      <c r="C41" s="111"/>
      <c r="D41" s="112"/>
      <c r="E41" s="128" t="s">
        <v>108</v>
      </c>
      <c r="F41" s="444" t="s">
        <v>395</v>
      </c>
      <c r="G41" s="445"/>
      <c r="H41" s="129" t="s">
        <v>328</v>
      </c>
      <c r="I41" s="137">
        <v>96096.7</v>
      </c>
      <c r="J41" s="115"/>
    </row>
    <row r="42" spans="3:10" ht="24" customHeight="1">
      <c r="C42" s="111"/>
      <c r="D42" s="112"/>
      <c r="E42" s="128" t="s">
        <v>109</v>
      </c>
      <c r="F42" s="444" t="s">
        <v>396</v>
      </c>
      <c r="G42" s="445"/>
      <c r="H42" s="129" t="s">
        <v>328</v>
      </c>
      <c r="I42" s="137"/>
      <c r="J42" s="115"/>
    </row>
    <row r="43" spans="3:10" ht="26.25" customHeight="1">
      <c r="C43" s="111"/>
      <c r="D43" s="112"/>
      <c r="E43" s="128" t="s">
        <v>464</v>
      </c>
      <c r="F43" s="437" t="s">
        <v>397</v>
      </c>
      <c r="G43" s="438"/>
      <c r="H43" s="129" t="s">
        <v>328</v>
      </c>
      <c r="I43" s="137"/>
      <c r="J43" s="115"/>
    </row>
    <row r="44" spans="3:10" ht="23.25" customHeight="1">
      <c r="C44" s="111"/>
      <c r="D44" s="112"/>
      <c r="E44" s="128" t="s">
        <v>110</v>
      </c>
      <c r="F44" s="444" t="s">
        <v>374</v>
      </c>
      <c r="G44" s="445"/>
      <c r="H44" s="129" t="s">
        <v>328</v>
      </c>
      <c r="I44" s="137"/>
      <c r="J44" s="115"/>
    </row>
    <row r="45" spans="3:10" ht="23.25" customHeight="1">
      <c r="C45" s="111"/>
      <c r="D45" s="112"/>
      <c r="E45" s="128" t="s">
        <v>465</v>
      </c>
      <c r="F45" s="437" t="s">
        <v>398</v>
      </c>
      <c r="G45" s="438"/>
      <c r="H45" s="129" t="s">
        <v>328</v>
      </c>
      <c r="I45" s="137"/>
      <c r="J45" s="115"/>
    </row>
    <row r="46" spans="3:10" ht="23.25" customHeight="1">
      <c r="C46" s="111"/>
      <c r="D46" s="112"/>
      <c r="E46" s="128" t="s">
        <v>111</v>
      </c>
      <c r="F46" s="444" t="s">
        <v>399</v>
      </c>
      <c r="G46" s="445"/>
      <c r="H46" s="129" t="s">
        <v>332</v>
      </c>
      <c r="I46" s="137">
        <v>958</v>
      </c>
      <c r="J46" s="115"/>
    </row>
    <row r="47" spans="3:10" ht="23.25" customHeight="1">
      <c r="C47" s="111"/>
      <c r="D47" s="112"/>
      <c r="E47" s="128" t="s">
        <v>112</v>
      </c>
      <c r="F47" s="444" t="s">
        <v>400</v>
      </c>
      <c r="G47" s="445"/>
      <c r="H47" s="129" t="s">
        <v>332</v>
      </c>
      <c r="I47" s="137"/>
      <c r="J47" s="115"/>
    </row>
    <row r="48" spans="3:10" ht="23.25" customHeight="1">
      <c r="C48" s="111"/>
      <c r="D48" s="112"/>
      <c r="E48" s="128" t="s">
        <v>113</v>
      </c>
      <c r="F48" s="444" t="s">
        <v>401</v>
      </c>
      <c r="G48" s="445"/>
      <c r="H48" s="129" t="s">
        <v>333</v>
      </c>
      <c r="I48" s="137">
        <v>1603.7</v>
      </c>
      <c r="J48" s="115"/>
    </row>
    <row r="49" spans="3:10" ht="23.25" customHeight="1">
      <c r="C49" s="111"/>
      <c r="D49" s="112"/>
      <c r="E49" s="128" t="s">
        <v>85</v>
      </c>
      <c r="F49" s="435" t="s">
        <v>402</v>
      </c>
      <c r="G49" s="436"/>
      <c r="H49" s="129" t="s">
        <v>333</v>
      </c>
      <c r="I49" s="137"/>
      <c r="J49" s="115"/>
    </row>
    <row r="50" spans="3:10" ht="23.25" customHeight="1">
      <c r="C50" s="111"/>
      <c r="D50" s="112"/>
      <c r="E50" s="128" t="s">
        <v>114</v>
      </c>
      <c r="F50" s="444" t="s">
        <v>403</v>
      </c>
      <c r="G50" s="445"/>
      <c r="H50" s="129" t="s">
        <v>333</v>
      </c>
      <c r="I50" s="137"/>
      <c r="J50" s="115"/>
    </row>
    <row r="51" spans="3:10" ht="23.25" customHeight="1">
      <c r="C51" s="111"/>
      <c r="D51" s="112"/>
      <c r="E51" s="128" t="s">
        <v>115</v>
      </c>
      <c r="F51" s="444" t="s">
        <v>404</v>
      </c>
      <c r="G51" s="445"/>
      <c r="H51" s="129" t="s">
        <v>333</v>
      </c>
      <c r="I51" s="130">
        <f>I52+I53</f>
        <v>1584.3</v>
      </c>
      <c r="J51" s="115"/>
    </row>
    <row r="52" spans="3:10" ht="23.25" customHeight="1">
      <c r="C52" s="111"/>
      <c r="D52" s="112"/>
      <c r="E52" s="128" t="s">
        <v>116</v>
      </c>
      <c r="F52" s="437" t="s">
        <v>405</v>
      </c>
      <c r="G52" s="438"/>
      <c r="H52" s="129" t="s">
        <v>333</v>
      </c>
      <c r="I52" s="137">
        <v>1584.3</v>
      </c>
      <c r="J52" s="115"/>
    </row>
    <row r="53" spans="3:10" ht="23.25" customHeight="1">
      <c r="C53" s="111"/>
      <c r="D53" s="112"/>
      <c r="E53" s="128" t="s">
        <v>91</v>
      </c>
      <c r="F53" s="437" t="s">
        <v>406</v>
      </c>
      <c r="G53" s="438"/>
      <c r="H53" s="129" t="s">
        <v>333</v>
      </c>
      <c r="I53" s="137"/>
      <c r="J53" s="115"/>
    </row>
    <row r="54" spans="3:10" ht="23.25" customHeight="1">
      <c r="C54" s="111"/>
      <c r="D54" s="112"/>
      <c r="E54" s="128" t="s">
        <v>117</v>
      </c>
      <c r="F54" s="444" t="s">
        <v>407</v>
      </c>
      <c r="G54" s="445"/>
      <c r="H54" s="129" t="s">
        <v>105</v>
      </c>
      <c r="I54" s="137"/>
      <c r="J54" s="115"/>
    </row>
    <row r="55" spans="3:10" ht="23.25" customHeight="1">
      <c r="C55" s="111"/>
      <c r="D55" s="112"/>
      <c r="E55" s="128" t="s">
        <v>118</v>
      </c>
      <c r="F55" s="435" t="s">
        <v>266</v>
      </c>
      <c r="G55" s="436"/>
      <c r="H55" s="129" t="s">
        <v>86</v>
      </c>
      <c r="I55" s="137"/>
      <c r="J55" s="115"/>
    </row>
    <row r="56" spans="3:10" ht="23.25" customHeight="1">
      <c r="C56" s="111"/>
      <c r="D56" s="112"/>
      <c r="E56" s="128" t="s">
        <v>119</v>
      </c>
      <c r="F56" s="444" t="s">
        <v>408</v>
      </c>
      <c r="G56" s="445"/>
      <c r="H56" s="129" t="s">
        <v>334</v>
      </c>
      <c r="I56" s="137">
        <v>3.93</v>
      </c>
      <c r="J56" s="115"/>
    </row>
    <row r="57" spans="3:10" ht="23.25" customHeight="1">
      <c r="C57" s="111"/>
      <c r="D57" s="112"/>
      <c r="E57" s="128" t="s">
        <v>120</v>
      </c>
      <c r="F57" s="444" t="s">
        <v>409</v>
      </c>
      <c r="G57" s="445"/>
      <c r="H57" s="129" t="s">
        <v>334</v>
      </c>
      <c r="I57" s="137">
        <v>15.51</v>
      </c>
      <c r="J57" s="115"/>
    </row>
    <row r="58" spans="3:10" ht="23.25" customHeight="1">
      <c r="C58" s="111"/>
      <c r="D58" s="112"/>
      <c r="E58" s="128" t="s">
        <v>121</v>
      </c>
      <c r="F58" s="444" t="s">
        <v>410</v>
      </c>
      <c r="G58" s="445"/>
      <c r="H58" s="129" t="s">
        <v>347</v>
      </c>
      <c r="I58" s="140"/>
      <c r="J58" s="115"/>
    </row>
    <row r="59" spans="3:10" ht="23.25" customHeight="1">
      <c r="C59" s="111"/>
      <c r="D59" s="112"/>
      <c r="E59" s="128" t="s">
        <v>122</v>
      </c>
      <c r="F59" s="444" t="s">
        <v>411</v>
      </c>
      <c r="G59" s="445"/>
      <c r="H59" s="129" t="s">
        <v>347</v>
      </c>
      <c r="I59" s="140"/>
      <c r="J59" s="115"/>
    </row>
    <row r="60" spans="3:10" ht="23.25" customHeight="1">
      <c r="C60" s="111"/>
      <c r="D60" s="112"/>
      <c r="E60" s="128" t="s">
        <v>123</v>
      </c>
      <c r="F60" s="444" t="s">
        <v>412</v>
      </c>
      <c r="G60" s="445"/>
      <c r="H60" s="129" t="s">
        <v>347</v>
      </c>
      <c r="I60" s="140"/>
      <c r="J60" s="115"/>
    </row>
    <row r="61" spans="3:10" ht="23.25" customHeight="1">
      <c r="C61" s="111"/>
      <c r="D61" s="112"/>
      <c r="E61" s="128" t="s">
        <v>227</v>
      </c>
      <c r="F61" s="444" t="s">
        <v>413</v>
      </c>
      <c r="G61" s="445"/>
      <c r="H61" s="129" t="s">
        <v>274</v>
      </c>
      <c r="I61" s="140">
        <v>25</v>
      </c>
      <c r="J61" s="115"/>
    </row>
    <row r="62" spans="3:10" ht="23.25" customHeight="1">
      <c r="C62" s="111"/>
      <c r="D62" s="112"/>
      <c r="E62" s="128" t="s">
        <v>320</v>
      </c>
      <c r="F62" s="444" t="s">
        <v>414</v>
      </c>
      <c r="G62" s="445"/>
      <c r="H62" s="129" t="s">
        <v>344</v>
      </c>
      <c r="I62" s="137">
        <v>0.143897</v>
      </c>
      <c r="J62" s="115"/>
    </row>
    <row r="63" spans="3:10" ht="23.25" customHeight="1">
      <c r="C63" s="111"/>
      <c r="D63" s="112"/>
      <c r="E63" s="128" t="s">
        <v>321</v>
      </c>
      <c r="F63" s="444" t="s">
        <v>415</v>
      </c>
      <c r="G63" s="445"/>
      <c r="H63" s="129" t="s">
        <v>87</v>
      </c>
      <c r="I63" s="137"/>
      <c r="J63" s="115"/>
    </row>
    <row r="64" spans="3:10" ht="23.25" customHeight="1">
      <c r="C64" s="111"/>
      <c r="D64" s="112"/>
      <c r="E64" s="166" t="s">
        <v>293</v>
      </c>
      <c r="F64" s="448" t="s">
        <v>416</v>
      </c>
      <c r="G64" s="449"/>
      <c r="H64" s="132" t="s">
        <v>297</v>
      </c>
      <c r="I64" s="138"/>
      <c r="J64" s="115"/>
    </row>
    <row r="65" spans="3:10" ht="51" customHeight="1" thickBot="1">
      <c r="C65" s="111"/>
      <c r="D65" s="112"/>
      <c r="E65" s="134" t="s">
        <v>294</v>
      </c>
      <c r="F65" s="446" t="s">
        <v>6</v>
      </c>
      <c r="G65" s="447"/>
      <c r="H65" s="135"/>
      <c r="I65" s="261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kornov</cp:lastModifiedBy>
  <cp:lastPrinted>2009-12-25T14:33:31Z</cp:lastPrinted>
  <dcterms:created xsi:type="dcterms:W3CDTF">2007-06-09T08:43:05Z</dcterms:created>
  <dcterms:modified xsi:type="dcterms:W3CDTF">2011-04-18T09:03:01Z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