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ТСО'!$AT$62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<sst xmlns="http://schemas.openxmlformats.org/spreadsheetml/2006/main" count="13185" uniqueCount="3347">
  <si>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</si>
  <si>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</si>
  <si>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</si>
  <si>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</si>
  <si>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</si>
  <si>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</si>
  <si>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</si>
  <si>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</si>
  <si>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</si>
  <si>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</si>
  <si>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</si>
  <si>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</si>
  <si>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</si>
  <si>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26371467</t>
  </si>
  <si>
    <t>Flag_Row_Size</t>
  </si>
  <si>
    <t>Субъект РФ</t>
  </si>
  <si>
    <t>Псковская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</si>
  <si>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</si>
  <si>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</si>
  <si>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</si>
  <si>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</si>
  <si>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</si>
  <si>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</si>
  <si>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</si>
  <si>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</si>
  <si>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</si>
  <si>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</si>
  <si>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</si>
  <si>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</si>
  <si>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</si>
  <si>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</si>
  <si>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</si>
  <si>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</si>
  <si>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</si>
  <si>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</si>
  <si>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</si>
  <si>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</si>
  <si>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</si>
  <si>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</si>
  <si>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</si>
  <si>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</si>
  <si>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314-в</t>
  </si>
  <si>
    <t>Наименование органа регулирования, принявшего решение об утверждении тарифов</t>
  </si>
  <si>
    <t>Министерство тарифов и энергетики Псковской области</t>
  </si>
  <si>
    <t>Источник официального опубликования решения</t>
  </si>
  <si>
    <t>http://pravo.pskov.ru/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</si>
  <si>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</si>
  <si>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</si>
  <si>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</si>
  <si>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</si>
  <si>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</si>
  <si>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</si>
  <si>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</si>
  <si>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600402001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</si>
  <si>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</si>
  <si>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</si>
  <si>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</si>
  <si>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</si>
  <si>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</si>
  <si>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</si>
  <si>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</si>
  <si>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</si>
  <si>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</si>
  <si>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</si>
  <si>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</si>
  <si>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</si>
  <si>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</si>
  <si>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</si>
  <si>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</si>
  <si>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</si>
  <si>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</si>
  <si>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</si>
  <si>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182711, Псковская область, р.п. Дедовичи, </t>
  </si>
  <si>
    <t>Фамилия, имя, отчество руководителя</t>
  </si>
  <si>
    <t>Голубев Евгений Геннадьевич</t>
  </si>
  <si>
    <t>Ответственный за заполнение формы</t>
  </si>
  <si>
    <t>Фамилия, имя, отчество</t>
  </si>
  <si>
    <t>Лунева Елена Павловна</t>
  </si>
  <si>
    <t>Должность</t>
  </si>
  <si>
    <t>Начальник планово-экономического отдела</t>
  </si>
  <si>
    <t>Контактный телефон</t>
  </si>
  <si>
    <t>8(81136)96-256</t>
  </si>
  <si>
    <t>E-mail</t>
  </si>
  <si>
    <t>LunevaEP@psk.ogk2.ru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</si>
  <si>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</si>
  <si>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</si>
  <si>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</si>
  <si>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</si>
  <si>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</si>
  <si>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</si>
  <si>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</si>
  <si>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</si>
  <si>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</si>
  <si>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</si>
  <si>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</si>
  <si>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</si>
  <si>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</si>
  <si>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</si>
  <si>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</si>
  <si>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</si>
  <si>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</si>
  <si>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t>
  </si>
  <si>
    <t>Дедовичский район</t>
  </si>
  <si>
    <t>Дедовичи</t>
  </si>
  <si>
    <t>58610151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</si>
  <si>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</si>
  <si>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</si>
  <si>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</si>
  <si>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</si>
  <si>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</si>
  <si>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</si>
  <si>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</si>
  <si>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</si>
  <si>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</si>
  <si>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</si>
  <si>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</si>
  <si>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</si>
  <si>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</si>
  <si>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</si>
  <si>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</si>
  <si>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</si>
  <si>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</si>
  <si>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</si>
  <si>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</si>
  <si>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</si>
  <si>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</si>
  <si>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</si>
  <si>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</si>
  <si>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</si>
  <si>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</si>
  <si>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</si>
  <si>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</si>
  <si>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</si>
  <si>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</si>
  <si>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</si>
  <si>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</si>
  <si>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</si>
  <si>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</si>
  <si>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</si>
  <si>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</si>
  <si>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</si>
  <si>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</si>
  <si>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</si>
  <si>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</si>
  <si>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</si>
  <si>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</si>
  <si>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</si>
  <si>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</si>
  <si>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</si>
  <si>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</si>
  <si>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</si>
  <si>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</si>
  <si>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</si>
  <si>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</si>
  <si>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</si>
  <si>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</si>
  <si>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</si>
  <si>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</si>
  <si>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</si>
  <si>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</si>
  <si>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</si>
  <si>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</si>
  <si>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</si>
  <si>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</si>
  <si>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Льготный тариф на тепловую энергию, поставляемую для приготовления горячей воды в нецентрализованных системах горячего водоснабжения, в том числе в индивидуальных тепловых пунктах, населению и приравненным к нему категориям потребителей: управляющим организациям, товариществам собственников жилья, жилым кооперативам и иным специализированным потребительским кооперативам при заключении договоров снабжения коммунальными ресурсами для целей оказания коммунальных услуг населению</t>
  </si>
  <si>
    <t>"4190070"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</si>
  <si>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</si>
  <si>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</si>
  <si>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</si>
  <si>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</si>
  <si>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</si>
  <si>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</si>
  <si>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</si>
  <si>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</si>
  <si>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</si>
  <si>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</si>
  <si>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</si>
  <si>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</si>
  <si>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</si>
  <si>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</si>
  <si>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</si>
  <si>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</si>
  <si>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</si>
  <si>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</si>
  <si>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</si>
  <si>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</si>
  <si>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</si>
  <si>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</si>
  <si>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</si>
  <si>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</si>
  <si>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</si>
  <si>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</si>
  <si>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</si>
  <si>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</si>
  <si>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</si>
  <si>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</si>
  <si>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</si>
  <si>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</si>
  <si>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</si>
  <si>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</si>
  <si>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</si>
  <si>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</si>
  <si>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</si>
  <si>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</si>
  <si>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</si>
  <si>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</si>
  <si>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</si>
  <si>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</si>
  <si>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</si>
  <si>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</si>
  <si>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</si>
  <si>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</si>
  <si>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</si>
  <si>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</si>
  <si>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</si>
  <si>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</si>
  <si>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</si>
  <si>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</si>
  <si>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</si>
  <si>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</si>
  <si>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</si>
  <si>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</si>
  <si>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</si>
  <si>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</si>
  <si>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</si>
  <si>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</si>
  <si>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</si>
  <si>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</si>
  <si>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</si>
  <si>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</si>
  <si>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</si>
  <si>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</si>
  <si>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</si>
  <si>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</si>
  <si>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</si>
  <si>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</si>
  <si>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</si>
  <si>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</si>
  <si>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</si>
  <si>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</si>
  <si>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</si>
  <si>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</si>
  <si>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</si>
  <si>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</si>
  <si>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</si>
  <si>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</si>
  <si>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</si>
  <si>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</si>
  <si>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</si>
  <si>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</si>
  <si>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</si>
  <si>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</si>
  <si>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</si>
  <si>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</si>
  <si>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</si>
  <si>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</si>
  <si>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</si>
  <si>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</si>
  <si>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</si>
  <si>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</si>
  <si>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</si>
  <si>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</si>
  <si>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</si>
  <si>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</si>
  <si>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</si>
  <si>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</si>
  <si>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</si>
  <si>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</si>
  <si>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</si>
  <si>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</si>
  <si>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</si>
  <si>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</si>
  <si>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</si>
  <si>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</si>
  <si>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</si>
  <si>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</si>
  <si>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</si>
  <si>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</si>
  <si>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</si>
  <si>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</si>
  <si>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</si>
  <si>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</si>
  <si>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</si>
  <si>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</si>
  <si>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</si>
  <si>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</si>
  <si>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</si>
  <si>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</si>
  <si>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</si>
  <si>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</si>
  <si>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</si>
  <si>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</si>
  <si>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</si>
  <si>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</si>
  <si>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</si>
  <si>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</si>
  <si>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</si>
  <si>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</si>
  <si>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</si>
  <si>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</si>
  <si>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</si>
  <si>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</si>
  <si>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</si>
  <si>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</si>
  <si>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</si>
  <si>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</si>
  <si>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</si>
  <si>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</si>
  <si>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</si>
  <si>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</si>
  <si>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</si>
  <si>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</si>
  <si>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</si>
  <si>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</si>
  <si>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</si>
  <si>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</si>
  <si>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</si>
  <si>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</si>
  <si>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</si>
  <si>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</si>
  <si>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</si>
  <si>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</si>
  <si>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</si>
  <si>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</si>
  <si>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</si>
  <si>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</si>
  <si>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</si>
  <si>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</si>
  <si>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</si>
  <si>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</si>
  <si>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</si>
  <si>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</si>
  <si>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</si>
  <si>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</si>
  <si>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</si>
  <si>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</si>
  <si>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</si>
  <si>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</si>
  <si>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</si>
  <si>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</si>
  <si>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</si>
  <si>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</si>
  <si>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</si>
  <si>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</si>
  <si>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</si>
  <si>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</si>
  <si>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</si>
  <si>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</si>
  <si>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</si>
  <si>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</si>
  <si>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</si>
  <si>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</si>
  <si>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</si>
  <si>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</si>
  <si>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</si>
  <si>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</si>
  <si>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</si>
  <si>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</si>
  <si>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</si>
  <si>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</si>
  <si>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</si>
  <si>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</si>
  <si>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</si>
  <si>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</si>
  <si>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</si>
  <si>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</si>
  <si>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</si>
  <si>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</si>
  <si>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</si>
  <si>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</si>
  <si>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</si>
  <si>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</si>
  <si>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</si>
  <si>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</si>
  <si>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</si>
  <si>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</si>
  <si>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</si>
  <si>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</si>
  <si>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</si>
  <si>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</si>
  <si>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</si>
  <si>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</si>
  <si>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</si>
  <si>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</si>
  <si>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</si>
  <si>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</si>
  <si>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</si>
  <si>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</si>
  <si>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</si>
  <si>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</si>
  <si>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</si>
  <si>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</si>
  <si>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</si>
  <si>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</si>
  <si>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</si>
  <si>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</si>
  <si>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</si>
  <si>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</si>
  <si>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</si>
  <si>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</si>
  <si>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</si>
  <si>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</si>
  <si>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</si>
  <si>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</si>
  <si>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</si>
  <si>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</si>
  <si>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</si>
  <si>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</si>
  <si>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</si>
  <si>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</si>
  <si>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</si>
  <si>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</si>
  <si>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</si>
  <si>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</si>
  <si>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</si>
  <si>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</si>
  <si>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</si>
  <si>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</si>
  <si>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</si>
  <si>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</si>
  <si>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</si>
  <si>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</si>
  <si>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</si>
  <si>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</si>
  <si>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</si>
  <si>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</si>
  <si>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</si>
  <si>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</si>
  <si>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</si>
  <si>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</si>
  <si>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</si>
  <si>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</si>
  <si>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</si>
  <si>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</si>
  <si>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</si>
  <si>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</si>
  <si>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</si>
  <si>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</si>
  <si>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</si>
  <si>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</si>
  <si>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</si>
  <si>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</si>
  <si>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</si>
  <si>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</si>
  <si>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</si>
  <si>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</si>
  <si>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</si>
  <si>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</si>
  <si>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</si>
  <si>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</si>
  <si>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</si>
  <si>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</si>
  <si>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</si>
  <si>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</si>
  <si>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население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</si>
  <si>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</si>
  <si>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</si>
  <si>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</si>
  <si>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</si>
  <si>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</si>
  <si>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</si>
  <si>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</si>
  <si>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</si>
  <si>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</si>
  <si>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</si>
  <si>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</si>
  <si>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</si>
  <si>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</si>
  <si>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</si>
  <si>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</si>
  <si>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</si>
  <si>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</si>
  <si>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</si>
  <si>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</si>
  <si>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</si>
  <si>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</si>
  <si>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</si>
  <si>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</si>
  <si>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</si>
  <si>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</si>
  <si>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</si>
  <si>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</si>
  <si>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</si>
  <si>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</si>
  <si>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</si>
  <si>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</si>
  <si>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</si>
  <si>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</si>
  <si>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</si>
  <si>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</si>
  <si>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</si>
  <si>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</si>
  <si>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</si>
  <si>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</si>
  <si>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</si>
  <si>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</si>
  <si>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</si>
  <si>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</si>
  <si>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</si>
  <si>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</si>
  <si>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</si>
  <si>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</si>
  <si>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</si>
  <si>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</si>
  <si>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</si>
  <si>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</si>
  <si>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</si>
  <si>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</si>
  <si>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</si>
  <si>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</si>
  <si>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</si>
  <si>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</si>
  <si>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</si>
  <si>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</si>
  <si>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</si>
  <si>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</si>
  <si>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</si>
  <si>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</si>
  <si>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</si>
  <si>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</si>
  <si>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</si>
  <si>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</si>
  <si>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</si>
  <si>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</si>
  <si>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</si>
  <si>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</si>
  <si>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</si>
  <si>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</si>
  <si>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</si>
  <si>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</si>
  <si>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</si>
  <si>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</si>
  <si>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</si>
  <si>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</si>
  <si>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</si>
  <si>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</si>
  <si>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</si>
  <si>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</si>
  <si>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</si>
  <si>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</si>
  <si>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</si>
  <si>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</si>
  <si>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</si>
  <si>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</si>
  <si>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</si>
  <si>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</si>
  <si>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</si>
  <si>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</si>
  <si>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</si>
  <si>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</si>
  <si>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</si>
  <si>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</si>
  <si>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</si>
  <si>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</si>
  <si>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</si>
  <si>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</si>
  <si>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</si>
  <si>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</si>
  <si>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</si>
  <si>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</si>
  <si>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</si>
  <si>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</si>
  <si>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</si>
  <si>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</si>
  <si>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</si>
  <si>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</si>
  <si>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</si>
  <si>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</si>
  <si>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</si>
  <si>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</si>
  <si>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</si>
  <si>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</si>
  <si>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</si>
  <si>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</si>
  <si>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</si>
  <si>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</si>
  <si>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</si>
  <si>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</si>
  <si>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</si>
  <si>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</si>
  <si>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</si>
  <si>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</si>
  <si>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</si>
  <si>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</si>
  <si>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</si>
  <si>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</si>
  <si>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</si>
  <si>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</si>
  <si>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</si>
  <si>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</si>
  <si>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</si>
  <si>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</si>
  <si>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</si>
  <si>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</si>
  <si>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</si>
  <si>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</si>
  <si>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</si>
  <si>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</si>
  <si>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</si>
  <si>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</si>
  <si>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</si>
  <si>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</si>
  <si>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</si>
  <si>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</si>
  <si>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</si>
  <si>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</si>
  <si>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</si>
  <si>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</si>
  <si>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</si>
  <si>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</si>
  <si>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</si>
  <si>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</si>
  <si>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</si>
  <si>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</si>
  <si>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</si>
  <si>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</si>
  <si>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</si>
  <si>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</si>
  <si>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</si>
  <si>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</si>
  <si>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</si>
  <si>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</si>
  <si>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</si>
  <si>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</si>
  <si>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</si>
  <si>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</si>
  <si>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</si>
  <si>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</si>
  <si>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</si>
  <si>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</si>
  <si>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</si>
  <si>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</si>
  <si>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</si>
  <si>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</si>
  <si>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</si>
  <si>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</si>
  <si>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</si>
  <si>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</si>
  <si>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</si>
  <si>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</si>
  <si>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</si>
  <si>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</si>
  <si>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</si>
  <si>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</si>
  <si>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</si>
  <si>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</si>
  <si>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</si>
  <si>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</si>
  <si>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</si>
  <si>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</si>
  <si>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</si>
  <si>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</si>
  <si>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</si>
  <si>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</si>
  <si>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</si>
  <si>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</si>
  <si>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</si>
  <si>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</si>
  <si>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</si>
  <si>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</si>
  <si>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</si>
  <si>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</si>
  <si>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</si>
  <si>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</si>
  <si>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</si>
  <si>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</si>
  <si>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</si>
  <si>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</si>
  <si>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</si>
  <si>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</si>
  <si>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</si>
  <si>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</si>
  <si>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</si>
  <si>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</si>
  <si>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</si>
  <si>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</si>
  <si>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</si>
  <si>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</si>
  <si>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</si>
  <si>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</si>
  <si>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</si>
  <si>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</si>
  <si>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</si>
  <si>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</si>
  <si>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</si>
  <si>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</si>
  <si>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</si>
  <si>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</si>
  <si>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</si>
  <si>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</si>
  <si>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</si>
  <si>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</si>
  <si>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</si>
  <si>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</si>
  <si>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</si>
  <si>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</si>
  <si>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</si>
  <si>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</si>
  <si>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</si>
  <si>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</si>
  <si>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</si>
  <si>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</si>
  <si>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</si>
  <si>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</si>
  <si>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</si>
  <si>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</si>
  <si>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</si>
  <si>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</si>
  <si>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</si>
  <si>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</si>
  <si>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</si>
  <si>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</si>
  <si>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</si>
  <si>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</si>
  <si>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</si>
  <si>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</si>
  <si>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</si>
  <si>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</si>
  <si>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</si>
  <si>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</si>
  <si>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</si>
  <si>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</si>
  <si>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</si>
  <si>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</si>
  <si>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</si>
  <si>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</si>
  <si>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</si>
  <si>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</si>
  <si>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</si>
  <si>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</si>
  <si>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</si>
  <si>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</si>
  <si>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</si>
  <si>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</si>
  <si>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</si>
  <si>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</si>
  <si>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</si>
  <si>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</si>
  <si>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</si>
  <si>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</si>
  <si>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</si>
  <si>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</si>
  <si>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</si>
  <si>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</si>
  <si>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</si>
  <si>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</si>
  <si>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</si>
  <si>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</si>
  <si>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</si>
  <si>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</si>
  <si>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</si>
  <si>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</si>
  <si>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</si>
  <si>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</si>
  <si>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</si>
  <si>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</si>
  <si>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</si>
  <si>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</si>
  <si>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</si>
  <si>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</si>
  <si>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</si>
  <si>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</si>
  <si>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</si>
  <si>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</si>
  <si>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</si>
  <si>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</si>
  <si>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</si>
  <si>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</si>
  <si>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</si>
  <si>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</si>
  <si>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</si>
  <si>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</si>
  <si>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</si>
  <si>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</si>
  <si>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</si>
  <si>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</si>
  <si>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</si>
  <si>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</si>
  <si>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</si>
  <si>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</si>
  <si>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</si>
  <si>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</si>
  <si>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</si>
  <si>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</si>
  <si>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</si>
  <si>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</si>
  <si>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</si>
  <si>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</si>
  <si>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</si>
  <si>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</si>
  <si>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</si>
  <si>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</si>
  <si>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</si>
  <si>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</si>
  <si>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</si>
  <si>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</si>
  <si>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</si>
  <si>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</si>
  <si>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</si>
  <si>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</si>
  <si>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</si>
  <si>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</si>
  <si>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</si>
  <si>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</si>
  <si>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</si>
  <si>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</si>
  <si>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</si>
  <si>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</si>
  <si>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</si>
  <si>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</si>
  <si>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</si>
  <si>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</si>
  <si>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</si>
  <si>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</si>
  <si>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</si>
  <si>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</si>
  <si>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</si>
  <si>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</si>
  <si>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</si>
  <si>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</si>
  <si>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</si>
  <si>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</si>
  <si>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</si>
  <si>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</si>
  <si>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</si>
  <si>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</si>
  <si>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</si>
  <si>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</si>
  <si>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</si>
  <si>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</si>
  <si>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</si>
  <si>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</si>
  <si>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</si>
  <si>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</si>
  <si>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</si>
  <si>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</si>
  <si>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</si>
  <si>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</si>
  <si>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</si>
  <si>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</si>
  <si>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</si>
  <si>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</si>
  <si>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</si>
  <si>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</si>
  <si>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</si>
  <si>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</si>
  <si>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</si>
  <si>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</si>
  <si>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</si>
  <si>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</si>
  <si>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</si>
  <si>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</si>
  <si>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</si>
  <si>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</si>
  <si>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</si>
  <si>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</si>
  <si>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</si>
  <si>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</si>
  <si>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</si>
  <si>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</si>
  <si>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</si>
  <si>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</si>
  <si>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</si>
  <si>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</si>
  <si>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</si>
  <si>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</si>
  <si>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</si>
  <si>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</si>
  <si>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</si>
  <si>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</si>
  <si>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</si>
  <si>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</si>
  <si>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</si>
  <si>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</si>
  <si>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</si>
  <si>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</si>
  <si>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</si>
  <si>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</si>
  <si>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</si>
  <si>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</si>
  <si>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</si>
  <si>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</si>
  <si>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</si>
  <si>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</si>
  <si>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</si>
  <si>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</si>
  <si>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</si>
  <si>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</si>
  <si>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</si>
  <si>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</si>
  <si>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</si>
  <si>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</si>
  <si>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</si>
  <si>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</si>
  <si>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</si>
  <si>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</si>
  <si>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</si>
  <si>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</si>
  <si>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</si>
  <si>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</si>
  <si>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</si>
  <si>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</si>
  <si>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</si>
  <si>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</si>
  <si>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</si>
  <si>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</si>
  <si>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</si>
  <si>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</si>
  <si>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</si>
  <si>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</si>
  <si>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</si>
  <si>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</si>
  <si>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</si>
  <si>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</si>
  <si>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</si>
  <si>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</si>
  <si>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</si>
  <si>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</si>
  <si>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</si>
  <si>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</si>
  <si>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</si>
  <si>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</si>
  <si>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</si>
  <si>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</si>
  <si>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</si>
  <si>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</si>
  <si>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</si>
  <si>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</si>
  <si>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</si>
  <si>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</si>
  <si>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</si>
  <si>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</si>
  <si>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</si>
  <si>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</si>
  <si>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</si>
  <si>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</si>
  <si>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</si>
  <si>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</si>
  <si>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</si>
  <si>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</si>
  <si>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</si>
  <si>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</si>
  <si>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</si>
  <si>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</si>
  <si>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</si>
  <si>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</si>
  <si>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</si>
  <si>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</si>
  <si>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</si>
  <si>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</si>
  <si>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</si>
  <si>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</si>
  <si>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</si>
  <si>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</si>
  <si>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</si>
  <si>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</si>
  <si>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</si>
  <si>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</si>
  <si>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</si>
  <si>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</si>
  <si>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</si>
  <si>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</si>
  <si>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</si>
  <si>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</si>
  <si>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</si>
  <si>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</si>
  <si>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</si>
  <si>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</si>
  <si>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</si>
  <si>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</si>
  <si>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</si>
  <si>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</si>
  <si>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</si>
  <si>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</si>
  <si>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</si>
  <si>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</si>
  <si>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</si>
  <si>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</si>
  <si>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</si>
  <si>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</si>
  <si>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</si>
  <si>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</si>
  <si>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</si>
  <si>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</si>
  <si>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</si>
  <si>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</si>
  <si>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</si>
  <si>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</si>
  <si>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</si>
  <si>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</si>
  <si>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</si>
  <si>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</si>
  <si>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</si>
  <si>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</si>
  <si>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</si>
  <si>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</si>
  <si>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</si>
  <si>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</si>
  <si>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</si>
  <si>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</si>
  <si>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</si>
  <si>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</si>
  <si>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</si>
  <si>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</si>
  <si>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</si>
  <si>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</si>
  <si>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</si>
  <si>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</si>
  <si>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</si>
  <si>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</si>
  <si>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</si>
  <si>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</si>
  <si>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</si>
  <si>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</si>
  <si>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</si>
  <si>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</si>
  <si>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</si>
  <si>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</si>
  <si>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</si>
  <si>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</si>
  <si>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</si>
  <si>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</si>
  <si>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</si>
  <si>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</si>
  <si>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</si>
  <si>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</si>
  <si>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</si>
  <si>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</si>
  <si>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</si>
  <si>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</si>
  <si>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</si>
  <si>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</si>
  <si>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</si>
  <si>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</si>
  <si>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</si>
  <si>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</si>
  <si>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</si>
  <si>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</si>
  <si>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</si>
  <si>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</si>
  <si>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</si>
  <si>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</si>
  <si>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</si>
  <si>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</si>
  <si>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</si>
  <si>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</si>
  <si>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</si>
  <si>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</si>
  <si>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</si>
  <si>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</si>
  <si>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</si>
  <si>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</si>
  <si>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</si>
  <si>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</si>
  <si>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</si>
  <si>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</si>
  <si>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</si>
  <si>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</si>
  <si>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</si>
  <si>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</si>
  <si>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</si>
  <si>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</si>
  <si>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</si>
  <si>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</si>
  <si>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</si>
  <si>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</si>
  <si>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</si>
  <si>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</si>
  <si>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</si>
  <si>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</si>
  <si>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</si>
  <si>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</si>
  <si>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</si>
  <si>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</si>
  <si>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</si>
  <si>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</si>
  <si>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</si>
  <si>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</si>
  <si>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</si>
  <si>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</si>
  <si>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</si>
  <si>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</si>
  <si>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</si>
  <si>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</si>
  <si>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</si>
  <si>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</si>
  <si>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</si>
  <si>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</si>
  <si>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</si>
  <si>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</si>
  <si>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</si>
  <si>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</si>
  <si>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</si>
  <si>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</si>
  <si>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</si>
  <si>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</si>
  <si>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</si>
  <si>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</si>
  <si>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</si>
  <si>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</si>
  <si>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</si>
  <si>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</si>
  <si>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</si>
  <si>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</si>
  <si>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</si>
  <si>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</si>
  <si>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</si>
  <si>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</si>
  <si>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</si>
  <si>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</si>
  <si>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</si>
  <si>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</si>
  <si>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</si>
  <si>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</si>
  <si>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</si>
  <si>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</si>
  <si>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</si>
  <si>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</si>
  <si>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</si>
  <si>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</si>
  <si>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</si>
  <si>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</si>
  <si>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</si>
  <si>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</si>
  <si>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</si>
  <si>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</si>
  <si>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</si>
  <si>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</si>
  <si>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</si>
  <si>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</si>
  <si>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</si>
  <si>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</si>
  <si>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</si>
  <si>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</si>
  <si>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</si>
  <si>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</si>
  <si>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</si>
  <si>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</si>
  <si>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</si>
  <si>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</si>
  <si>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</si>
  <si>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</si>
  <si>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</si>
  <si>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</si>
  <si>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</si>
  <si>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</si>
  <si>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</si>
  <si>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</si>
  <si>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</si>
  <si>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</si>
  <si>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</si>
  <si>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</si>
  <si>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</si>
  <si>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</si>
  <si>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</si>
  <si>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</si>
  <si>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</si>
  <si>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</si>
  <si>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</si>
  <si>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</si>
  <si>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</si>
  <si>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</si>
  <si>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</si>
  <si>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</si>
  <si>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</si>
  <si>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</si>
  <si>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</si>
  <si>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</si>
  <si>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</si>
  <si>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</si>
  <si>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</si>
  <si>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</si>
  <si>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</si>
  <si>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</si>
  <si>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</si>
  <si>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</si>
  <si>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</si>
  <si>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</si>
  <si>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</si>
  <si>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</si>
  <si>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</si>
  <si>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</si>
  <si>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</si>
  <si>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</si>
  <si>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</si>
  <si>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</si>
  <si>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</si>
  <si>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</si>
  <si>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</si>
  <si>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</si>
  <si>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</si>
  <si>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</si>
  <si>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</si>
  <si>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</si>
  <si>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</si>
  <si>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</si>
  <si>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</si>
  <si>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</si>
  <si>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</si>
  <si>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</si>
  <si>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</si>
  <si>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</si>
  <si>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</si>
  <si>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</si>
  <si>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</si>
  <si>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</si>
  <si>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</si>
  <si>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</si>
  <si>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</si>
  <si>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</si>
  <si>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</si>
  <si>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</si>
  <si>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</si>
  <si>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</si>
  <si>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</si>
  <si>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</si>
  <si>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</si>
  <si>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</si>
  <si>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</si>
  <si>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</si>
  <si>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</si>
  <si>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</si>
  <si>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</si>
  <si>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</si>
  <si>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</si>
  <si>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</si>
  <si>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</si>
  <si>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</si>
  <si>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</si>
  <si>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</si>
  <si>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</si>
  <si>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</si>
  <si>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</si>
  <si>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</si>
  <si>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</si>
  <si>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</si>
  <si>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</si>
  <si>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</si>
  <si>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</si>
  <si>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</si>
  <si>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</si>
  <si>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</si>
  <si>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</si>
  <si>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</si>
  <si>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</si>
  <si>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</si>
  <si>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</si>
  <si>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</si>
  <si>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</si>
  <si>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</si>
  <si>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</si>
  <si>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</si>
  <si>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</si>
  <si>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</si>
  <si>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</si>
  <si>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</si>
  <si>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</si>
  <si>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</si>
  <si>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</si>
  <si>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</si>
  <si>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</si>
  <si>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</si>
  <si>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</si>
  <si>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</si>
  <si>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</si>
  <si>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</si>
  <si>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</si>
  <si>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</si>
  <si>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</si>
  <si>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</si>
  <si>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</si>
  <si>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</si>
  <si>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</si>
  <si>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</si>
  <si>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</si>
  <si>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</si>
  <si>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</si>
  <si>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</si>
  <si>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</si>
  <si>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</si>
  <si>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</si>
  <si>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</si>
  <si>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</si>
  <si>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</si>
  <si>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</si>
  <si>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</si>
  <si>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</si>
  <si>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</si>
  <si>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</si>
  <si>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</si>
  <si>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</si>
  <si>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</si>
  <si>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</si>
  <si>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</si>
  <si>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</si>
  <si>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</si>
  <si>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</si>
  <si>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</si>
  <si>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</si>
  <si>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</si>
  <si>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</si>
  <si>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</si>
  <si>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</si>
  <si>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</si>
  <si>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</si>
  <si>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</si>
  <si>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</si>
  <si>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</si>
  <si>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</si>
  <si>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</si>
  <si>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</si>
  <si>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</si>
  <si>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</si>
  <si>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</si>
  <si>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</si>
  <si>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</si>
  <si>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</si>
  <si>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</si>
  <si>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</si>
  <si>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</si>
  <si>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</si>
  <si>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</si>
  <si>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</si>
  <si>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</si>
  <si>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</si>
  <si>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</si>
  <si>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</si>
  <si>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</si>
  <si>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</si>
  <si>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</si>
  <si>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</si>
  <si>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</si>
  <si>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</si>
  <si>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</si>
  <si>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</si>
  <si>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</si>
  <si>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</si>
  <si>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</si>
  <si>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</si>
  <si>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</si>
  <si>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</si>
  <si>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</si>
  <si>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</si>
  <si>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</si>
  <si>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</si>
  <si>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</si>
  <si>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</si>
  <si>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</si>
  <si>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</si>
  <si>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</si>
  <si>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</si>
  <si>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</si>
  <si>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</si>
  <si>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</si>
  <si>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</si>
  <si>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</si>
  <si>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</si>
  <si>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</si>
  <si>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</si>
  <si>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</si>
  <si>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</si>
  <si>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</si>
  <si>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</si>
  <si>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</si>
  <si>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</si>
  <si>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</si>
  <si>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</si>
  <si>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</si>
  <si>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</si>
  <si>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</si>
  <si>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</si>
  <si>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</si>
  <si>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</si>
  <si>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</si>
  <si>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</si>
  <si>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</si>
  <si>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</si>
  <si>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</si>
  <si>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</si>
  <si>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</si>
  <si>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</si>
  <si>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</si>
  <si>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</si>
  <si>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</si>
  <si>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</si>
  <si>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</si>
  <si>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</si>
  <si>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</si>
  <si>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</si>
  <si>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</si>
  <si>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</si>
  <si>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</si>
  <si>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</si>
  <si>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</si>
  <si>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</si>
  <si>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</si>
  <si>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</si>
  <si>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</si>
  <si>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</si>
  <si>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</si>
  <si>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</si>
  <si>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</si>
  <si>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</si>
  <si>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</si>
  <si>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</si>
  <si>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</si>
  <si>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</si>
  <si>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</si>
  <si>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</si>
  <si>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</si>
  <si>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</si>
  <si>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</si>
  <si>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</si>
  <si>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</si>
  <si>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</si>
  <si>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</si>
  <si>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</si>
  <si>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</si>
  <si>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</si>
  <si>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</si>
  <si>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</si>
  <si>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</si>
  <si>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</si>
  <si>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</si>
  <si>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</si>
  <si>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</si>
  <si>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</si>
  <si>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</si>
  <si>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</si>
  <si>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</si>
  <si>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</si>
  <si>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</si>
  <si>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</si>
  <si>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</si>
  <si>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</si>
  <si>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</si>
  <si>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</si>
  <si>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</si>
  <si>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</si>
  <si>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</si>
  <si>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</si>
  <si>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</si>
  <si>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</si>
  <si>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</si>
  <si>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</si>
  <si>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</si>
  <si>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</si>
  <si>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</si>
  <si>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</si>
  <si>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</si>
  <si>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</si>
  <si>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</si>
  <si>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</si>
  <si>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</si>
  <si>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</si>
  <si>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</si>
  <si>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</si>
  <si>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</si>
  <si>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</si>
  <si>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</si>
  <si>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</si>
  <si>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</si>
  <si>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</si>
  <si>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</si>
  <si>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</si>
  <si>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</si>
  <si>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</si>
  <si>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</si>
  <si>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</si>
  <si>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</si>
  <si>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</si>
  <si>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</si>
  <si>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</si>
  <si>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</si>
  <si>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</si>
  <si>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</si>
  <si>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</si>
  <si>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</si>
  <si>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</si>
  <si>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</si>
  <si>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</si>
  <si>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</si>
  <si>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</si>
  <si>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</si>
  <si>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</si>
  <si>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</si>
  <si>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</si>
  <si>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</si>
  <si>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</si>
  <si>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</si>
  <si>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</si>
  <si>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</si>
  <si>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</si>
  <si>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</si>
  <si>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</si>
  <si>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</si>
  <si>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</si>
  <si>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</si>
  <si>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</si>
  <si>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</si>
  <si>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</si>
  <si>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</si>
  <si>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</si>
  <si>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</si>
  <si>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</si>
  <si>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</si>
  <si>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</si>
  <si>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</si>
  <si>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</si>
  <si>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</si>
  <si>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</si>
  <si>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</si>
  <si>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</si>
  <si>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</si>
  <si>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</si>
  <si>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</si>
  <si>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</si>
  <si>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</si>
  <si>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</si>
  <si>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</si>
  <si>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</si>
  <si>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</si>
  <si>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</si>
  <si>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</si>
  <si>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</si>
  <si>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</si>
  <si>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</si>
  <si>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</si>
  <si>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</si>
  <si>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</si>
  <si>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</si>
  <si>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</si>
  <si>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</si>
  <si>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</si>
  <si>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</si>
  <si>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</si>
  <si>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</si>
  <si>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</si>
  <si>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</si>
  <si>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</si>
  <si>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</si>
  <si>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</si>
  <si>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</si>
  <si>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</si>
  <si>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</si>
  <si>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</si>
  <si>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</si>
  <si>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</si>
  <si>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</si>
  <si>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</si>
  <si>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</si>
  <si>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</si>
  <si>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</si>
  <si>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</si>
  <si>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</si>
  <si>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</si>
  <si>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</si>
  <si>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</si>
  <si>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</si>
  <si>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</si>
  <si>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</si>
  <si>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</si>
  <si>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</si>
  <si>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</si>
  <si>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</si>
  <si>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</si>
  <si>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</si>
  <si>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</si>
  <si>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</si>
  <si>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</si>
  <si>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</si>
  <si>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</si>
  <si>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</si>
  <si>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</si>
  <si>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</si>
  <si>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</si>
  <si>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</si>
  <si>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</si>
  <si>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</si>
  <si>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</si>
  <si>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</si>
  <si>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</si>
  <si>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</si>
  <si>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</si>
  <si>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</si>
  <si>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</si>
  <si>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</si>
  <si>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</si>
  <si>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</si>
  <si>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</si>
  <si>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</si>
  <si>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</si>
  <si>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</si>
  <si>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</si>
  <si>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</si>
  <si>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</si>
  <si>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</si>
  <si>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</si>
  <si>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</si>
  <si>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</si>
  <si>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</si>
  <si>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</si>
  <si>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</si>
  <si>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</si>
  <si>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</si>
  <si>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</si>
  <si>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</si>
  <si>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</si>
  <si>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</si>
  <si>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</si>
  <si>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</si>
  <si>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</si>
  <si>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</si>
  <si>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</si>
  <si>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</si>
  <si>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</si>
  <si>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</si>
  <si>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</si>
  <si>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</si>
  <si>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</si>
  <si>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</si>
  <si>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</si>
  <si>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</si>
  <si>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</si>
  <si>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</si>
  <si>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</si>
  <si>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</si>
  <si>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</si>
  <si>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</si>
  <si>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</si>
  <si>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</si>
  <si>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</si>
  <si>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</si>
  <si>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</si>
  <si>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</si>
  <si>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</si>
  <si>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</si>
  <si>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</si>
  <si>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</si>
  <si>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</si>
  <si>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</si>
  <si>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</si>
  <si>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</si>
  <si>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</si>
  <si>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</si>
  <si>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</si>
  <si>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</si>
  <si>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</si>
  <si>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</si>
  <si>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</si>
  <si>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</si>
  <si>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</si>
  <si>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</si>
  <si>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</si>
  <si>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</si>
  <si>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</si>
  <si>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</si>
  <si>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</si>
  <si>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</si>
  <si>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</si>
  <si>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</si>
  <si>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</si>
  <si>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</si>
  <si>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</si>
  <si>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</si>
  <si>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</si>
  <si>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</si>
  <si>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</si>
  <si>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</si>
  <si>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</si>
  <si>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</si>
  <si>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</si>
  <si>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</si>
  <si>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</si>
  <si>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</si>
  <si>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</si>
  <si>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</si>
  <si>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</si>
  <si>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</si>
  <si>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</si>
  <si>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</si>
  <si>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</si>
  <si>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</si>
  <si>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</si>
  <si>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</si>
  <si>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</si>
  <si>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</si>
  <si>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</si>
  <si>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</si>
  <si>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</si>
  <si>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</si>
  <si>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</si>
  <si>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</si>
  <si>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</si>
  <si>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</si>
  <si>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</si>
  <si>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</si>
  <si>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</si>
  <si>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</si>
  <si>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</si>
  <si>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</si>
  <si>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</si>
  <si>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</si>
  <si>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</si>
  <si>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</si>
  <si>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</si>
  <si>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</si>
  <si>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</si>
  <si>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</si>
  <si>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</si>
  <si>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</si>
  <si>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</si>
  <si>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</si>
  <si>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</si>
  <si>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</si>
  <si>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</si>
  <si>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</si>
  <si>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</si>
  <si>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</si>
  <si>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</si>
  <si>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</si>
  <si>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</si>
  <si>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</si>
  <si>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</si>
  <si>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</si>
  <si>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</si>
  <si>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</si>
  <si>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</si>
  <si>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</si>
  <si>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</si>
  <si>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</si>
  <si>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</si>
  <si>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</si>
  <si>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</si>
  <si>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</si>
  <si>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</si>
  <si>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</si>
  <si>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</si>
  <si>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</si>
  <si>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</si>
  <si>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</si>
  <si>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</si>
  <si>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</si>
  <si>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</si>
  <si>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</si>
  <si>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</si>
  <si>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</si>
  <si>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</si>
  <si>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</si>
  <si>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</si>
  <si>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</si>
  <si>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</si>
  <si>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</si>
  <si>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</si>
  <si>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</si>
  <si>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</si>
  <si>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</si>
  <si>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</si>
  <si>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</si>
  <si>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</si>
  <si>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</si>
  <si>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</si>
  <si>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</si>
  <si>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</si>
  <si>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</si>
  <si>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</si>
  <si>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</si>
  <si>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</si>
  <si>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</si>
  <si>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</si>
  <si>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</si>
  <si>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</si>
  <si>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</si>
  <si>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</si>
  <si>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</si>
  <si>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</si>
  <si>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</si>
  <si>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</si>
  <si>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</si>
  <si>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</si>
  <si>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</si>
  <si>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</si>
  <si>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</si>
  <si>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</si>
  <si>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</si>
  <si>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</si>
  <si>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</si>
  <si>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</si>
  <si>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</si>
  <si>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</si>
  <si>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</si>
  <si>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</si>
  <si>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</si>
  <si>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</si>
  <si>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</si>
  <si>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</si>
  <si>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</si>
  <si>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</si>
  <si>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</si>
  <si>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</si>
  <si>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</si>
  <si>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</si>
  <si>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</si>
  <si>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</si>
  <si>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</si>
  <si>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</si>
  <si>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</si>
  <si>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</si>
  <si>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</si>
  <si>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</si>
  <si>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</si>
  <si>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</si>
  <si>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</si>
  <si>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</si>
  <si>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</si>
  <si>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</si>
  <si>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</si>
  <si>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</si>
  <si>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</si>
  <si>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</si>
  <si>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</si>
  <si>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</si>
  <si>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</si>
  <si>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</si>
  <si>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</si>
  <si>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</si>
  <si>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</si>
  <si>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</si>
  <si>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</si>
  <si>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</si>
  <si>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</si>
  <si>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</si>
  <si>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</si>
  <si>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</si>
  <si>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</si>
  <si>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</si>
  <si>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</si>
  <si>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</si>
  <si>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</si>
  <si>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</si>
  <si>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</si>
  <si>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</si>
  <si>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</si>
  <si>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</si>
  <si>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</si>
  <si>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</si>
  <si>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</si>
  <si>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</si>
  <si>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</si>
  <si>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</si>
  <si>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</si>
  <si>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</si>
  <si>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</si>
  <si>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</si>
  <si>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</si>
  <si>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</si>
  <si>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</si>
  <si>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</si>
  <si>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</si>
  <si>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</si>
  <si>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</si>
  <si>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</si>
  <si>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</si>
  <si>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</si>
  <si>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</si>
  <si>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</si>
  <si>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</si>
  <si>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</si>
  <si>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</si>
  <si>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</si>
  <si>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</si>
  <si>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</si>
  <si>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</si>
  <si>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</si>
  <si>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</si>
  <si>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</si>
  <si>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</si>
  <si>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</si>
  <si>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</si>
  <si>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</si>
  <si>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</si>
  <si>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</si>
  <si>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</si>
  <si>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</si>
  <si>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</si>
  <si>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</si>
  <si>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</si>
  <si>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</si>
  <si>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</si>
  <si>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</si>
  <si>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</si>
  <si>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</si>
  <si>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</si>
  <si>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</si>
  <si>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</si>
  <si>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</si>
  <si>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</si>
  <si>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</si>
  <si>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</si>
  <si>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</si>
  <si>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</si>
  <si>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Льготный тариф на тепловую энергию для оказания услуги по ГВС в жилых домах, оборудованных ИТП с изолированными стоками, с полотенцесушителями и без полотенцесушителей, с неизолированными стояками без полотенцесушителей: с 01.01.2026-30.09.2026 -3173,78 руб/Гкал (с НДС), с 01.10.2026-31.12.2026 - 3409,78 руб/Гкал (с НДС).   Льготный тариф на тепловую энергию для оказания услуги по ГВС в жилых домах, оборудованных ИТП с неизолированными стояками, с полотенцесушителями: с 01.01.2026-30.09.2026 -2780,65 руб/Гкал (с НДС), с 01.10.2026-31.12.2026 - 3086,52 руб/Гкал (с НДС).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</si>
  <si>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</si>
  <si>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</si>
  <si>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</si>
  <si>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</si>
  <si>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</si>
  <si>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</si>
  <si>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</si>
  <si>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</si>
  <si>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</si>
  <si>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</si>
  <si>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</si>
  <si>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</si>
  <si>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</si>
  <si>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</si>
  <si>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</si>
  <si>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</si>
  <si>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</si>
  <si>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</si>
  <si>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</si>
  <si>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</si>
  <si>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</si>
  <si>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</si>
  <si>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</si>
  <si>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</si>
  <si>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</si>
  <si>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</si>
  <si>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</si>
  <si>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</si>
  <si>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</si>
  <si>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</si>
  <si>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</si>
  <si>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</si>
  <si>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</si>
  <si>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</si>
  <si>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</si>
  <si>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</si>
  <si>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</si>
  <si>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</si>
  <si>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</si>
  <si>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</si>
  <si>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</si>
  <si>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</si>
  <si>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</si>
  <si>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</si>
  <si>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</si>
  <si>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</si>
  <si>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</si>
  <si>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</si>
  <si>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</si>
  <si>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</si>
  <si>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</si>
  <si>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</si>
  <si>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</si>
  <si>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</si>
  <si>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</si>
  <si>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</si>
  <si>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</si>
  <si>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</si>
  <si>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</si>
  <si>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</si>
  <si>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</si>
  <si>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</si>
  <si>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</si>
  <si>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</si>
  <si>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</si>
  <si>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</si>
  <si>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</si>
  <si>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</si>
  <si>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</si>
  <si>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</si>
  <si>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</si>
  <si>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</si>
  <si>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</si>
  <si>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</si>
  <si>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</si>
  <si>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</si>
  <si>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</si>
  <si>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</si>
  <si>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</si>
  <si>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</si>
  <si>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</si>
  <si>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</si>
  <si>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</si>
  <si>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</si>
  <si>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</si>
  <si>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</si>
  <si>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</si>
  <si>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</si>
  <si>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</si>
  <si>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</si>
  <si>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</si>
  <si>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</si>
  <si>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</si>
  <si>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</si>
  <si>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</si>
  <si>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</si>
  <si>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</si>
  <si>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</si>
  <si>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</si>
  <si>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</si>
  <si>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</si>
  <si>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</si>
  <si>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</si>
  <si>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</si>
  <si>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</si>
  <si>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</si>
  <si>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</si>
  <si>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</si>
  <si>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</si>
  <si>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</si>
  <si>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</si>
  <si>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</si>
  <si>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</si>
  <si>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</si>
  <si>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</si>
  <si>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</si>
  <si>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</si>
  <si>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</si>
  <si>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</si>
  <si>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</si>
  <si>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</si>
  <si>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</si>
  <si>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</si>
  <si>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</si>
  <si>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</si>
  <si>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</si>
  <si>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</si>
  <si>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</si>
  <si>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</si>
  <si>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</si>
  <si>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</si>
  <si>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</si>
  <si>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</si>
  <si>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</si>
  <si>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</si>
  <si>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</si>
  <si>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</si>
  <si>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</si>
  <si>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</si>
  <si>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</si>
  <si>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</si>
  <si>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</si>
  <si>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</si>
  <si>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</si>
  <si>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</si>
  <si>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</si>
  <si>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</si>
  <si>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</si>
  <si>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</si>
  <si>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</si>
  <si>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</si>
  <si>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</si>
  <si>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</si>
  <si>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</si>
  <si>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</si>
  <si>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</si>
  <si>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</si>
  <si>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</si>
  <si>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</si>
  <si>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</si>
  <si>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</si>
  <si>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</si>
  <si>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</si>
  <si>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</si>
  <si>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</si>
  <si>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</si>
  <si>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</si>
  <si>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</si>
  <si>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</si>
  <si>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</si>
  <si>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</si>
  <si>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</si>
  <si>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</si>
  <si>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</si>
  <si>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</si>
  <si>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</si>
  <si>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</si>
  <si>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</si>
  <si>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</si>
  <si>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</si>
  <si>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</si>
  <si>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</si>
  <si>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</si>
  <si>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</si>
  <si>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</si>
  <si>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</si>
  <si>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</si>
  <si>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</si>
  <si>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</si>
  <si>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</si>
  <si>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</si>
  <si>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</si>
  <si>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</si>
  <si>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</si>
  <si>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</si>
  <si>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</si>
  <si>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</si>
  <si>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</si>
  <si>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</si>
  <si>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</si>
  <si>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</si>
  <si>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</si>
  <si>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</si>
  <si>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</si>
  <si>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</si>
  <si>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</si>
  <si>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</si>
  <si>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</si>
  <si>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</si>
  <si>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</si>
  <si>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</si>
  <si>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</si>
  <si>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</si>
  <si>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</si>
  <si>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</si>
  <si>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</si>
  <si>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</si>
  <si>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</si>
  <si>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</si>
  <si>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</si>
  <si>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</si>
  <si>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</si>
  <si>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</si>
  <si>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</si>
  <si>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</si>
  <si>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</si>
  <si>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</si>
  <si>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</si>
  <si>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</si>
  <si>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</si>
  <si>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</si>
  <si>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</si>
  <si>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</si>
  <si>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</si>
  <si>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</si>
  <si>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</si>
  <si>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</si>
  <si>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</si>
  <si>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</si>
  <si>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</si>
  <si>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</si>
  <si>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</si>
  <si>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</si>
  <si>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</si>
  <si>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</si>
  <si>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</si>
  <si>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</si>
  <si>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</si>
  <si>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</si>
  <si>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</si>
  <si>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</si>
  <si>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</si>
  <si>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</si>
  <si>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</si>
  <si>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</si>
  <si>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</si>
  <si>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</si>
  <si>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</si>
  <si>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</si>
  <si>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</si>
  <si>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</si>
  <si>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</si>
  <si>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</si>
  <si>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</si>
  <si>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</si>
  <si>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</si>
  <si>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</si>
  <si>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</si>
  <si>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</si>
  <si>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</si>
  <si>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</si>
  <si>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</si>
  <si>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</si>
  <si>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</si>
  <si>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</si>
  <si>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</si>
  <si>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</si>
  <si>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</si>
  <si>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</si>
  <si>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</si>
  <si>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</si>
  <si>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</si>
  <si>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</si>
  <si>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</si>
  <si>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</si>
  <si>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</si>
  <si>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</si>
  <si>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</si>
  <si>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</si>
  <si>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</si>
  <si>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</si>
  <si>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</si>
  <si>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</si>
  <si>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</si>
  <si>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</si>
  <si>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</si>
  <si>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</si>
  <si>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</si>
  <si>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</si>
  <si>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</si>
  <si>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</si>
  <si>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</si>
  <si>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</si>
  <si>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</si>
  <si>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</si>
  <si>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</si>
  <si>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</si>
  <si>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</si>
  <si>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</si>
  <si>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</si>
  <si>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</si>
  <si>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</si>
  <si>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</si>
  <si>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</si>
  <si>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</si>
  <si>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</si>
  <si>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</si>
  <si>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</si>
  <si>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</si>
  <si>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</si>
  <si>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</si>
  <si>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</si>
  <si>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</si>
  <si>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</si>
  <si>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</si>
  <si>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</si>
  <si>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</si>
  <si>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</si>
  <si>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</si>
  <si>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</si>
  <si>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</si>
  <si>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</si>
  <si>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</si>
  <si>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</si>
  <si>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</si>
  <si>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</si>
  <si>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</si>
  <si>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</si>
  <si>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</si>
  <si>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</si>
  <si>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</si>
  <si>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</si>
  <si>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</si>
  <si>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</si>
  <si>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</si>
  <si>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</si>
  <si>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</si>
  <si>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2613</t>
  </si>
  <si>
    <t>30335229</t>
  </si>
  <si>
    <t>АО "ГУ ЖКХ"</t>
  </si>
  <si>
    <t>5116000922</t>
  </si>
  <si>
    <t>770401001</t>
  </si>
  <si>
    <t>26359306</t>
  </si>
  <si>
    <t>АО "ДСК"</t>
  </si>
  <si>
    <t>6027013093</t>
  </si>
  <si>
    <t>602701001</t>
  </si>
  <si>
    <t>11-08-1999 00:00:00</t>
  </si>
  <si>
    <t>28815930</t>
  </si>
  <si>
    <t>АО "Нева Энергия"</t>
  </si>
  <si>
    <t>7802312374</t>
  </si>
  <si>
    <t>780201001</t>
  </si>
  <si>
    <t>17-12-2004 00:00:00</t>
  </si>
  <si>
    <t>31370474</t>
  </si>
  <si>
    <t>АО "ПКС"</t>
  </si>
  <si>
    <t>6027139120</t>
  </si>
  <si>
    <t>26412458</t>
  </si>
  <si>
    <t>АО "ПСКОВМОЛКОМБИНАТ"</t>
  </si>
  <si>
    <t>6027022274</t>
  </si>
  <si>
    <t>27-06-2001 00:00:00</t>
  </si>
  <si>
    <t>31879586</t>
  </si>
  <si>
    <t>АО "ПСКОВПАССАЖИРАВТОТРАНС"</t>
  </si>
  <si>
    <t>6000013843</t>
  </si>
  <si>
    <t>600001001</t>
  </si>
  <si>
    <t>01-10-2025 00:00:00</t>
  </si>
  <si>
    <t>27250262</t>
  </si>
  <si>
    <t>АО "РЭУ"</t>
  </si>
  <si>
    <t>7714783092</t>
  </si>
  <si>
    <t>602743002</t>
  </si>
  <si>
    <t>31-08-2010 00:00:00</t>
  </si>
  <si>
    <t>26828034</t>
  </si>
  <si>
    <t>АО "РЭУ" филиал "Санкт-Петербургский"</t>
  </si>
  <si>
    <t>783943001</t>
  </si>
  <si>
    <t>26359247</t>
  </si>
  <si>
    <t>БЕЖАНИЦКОЕ МП "ЖИЛКОММУНСЕРВИС"</t>
  </si>
  <si>
    <t>6001003005</t>
  </si>
  <si>
    <t>600101001</t>
  </si>
  <si>
    <t>16-07-1998 00:00:00</t>
  </si>
  <si>
    <t>30891354</t>
  </si>
  <si>
    <t>ГБУ ПО "ПСКОВАТОДОР"</t>
  </si>
  <si>
    <t>6027143462</t>
  </si>
  <si>
    <t>04-07-2012 00:00:00</t>
  </si>
  <si>
    <t>26374478</t>
  </si>
  <si>
    <t>ГБУСО "Красногородский дом-интернат"</t>
  </si>
  <si>
    <t>6006000696</t>
  </si>
  <si>
    <t>600601001</t>
  </si>
  <si>
    <t>08-12-2000 00:00:00</t>
  </si>
  <si>
    <t>26621276</t>
  </si>
  <si>
    <t>ГБУСО "Опочецкий дом-интернат"</t>
  </si>
  <si>
    <t>6012000711</t>
  </si>
  <si>
    <t>601201001</t>
  </si>
  <si>
    <t>06-11-2002 00:00:00</t>
  </si>
  <si>
    <t>26359300</t>
  </si>
  <si>
    <t>ЗАО "ЗЭТО"</t>
  </si>
  <si>
    <t>6025017624</t>
  </si>
  <si>
    <t>602501001</t>
  </si>
  <si>
    <t>01-09-1999 00:00:00</t>
  </si>
  <si>
    <t>КОМИТЕТ ПО ТАРИФАМ И ЭНЕРГЕТИКЕ ПСКОВСКОЙ ОБЛАСТИ</t>
  </si>
  <si>
    <t>6027087592</t>
  </si>
  <si>
    <t>26374484</t>
  </si>
  <si>
    <t>ЛПУ "Санаторий "Голубые озера"</t>
  </si>
  <si>
    <t>6009001218</t>
  </si>
  <si>
    <t>600901001</t>
  </si>
  <si>
    <t>03-03-1994 00:00:00</t>
  </si>
  <si>
    <t>26359283</t>
  </si>
  <si>
    <t>ЛПУ "Санаторий "Хилово"</t>
  </si>
  <si>
    <t>6017009683</t>
  </si>
  <si>
    <t>601701001</t>
  </si>
  <si>
    <t>17-07-2003 00:00:00</t>
  </si>
  <si>
    <t>28511268</t>
  </si>
  <si>
    <t>ЛПУ "Санаторий "Череха"</t>
  </si>
  <si>
    <t>6018007417</t>
  </si>
  <si>
    <t>02-10-2002 00:00:00</t>
  </si>
  <si>
    <t>28869269</t>
  </si>
  <si>
    <t>МП "КОМУСЛУГИ"</t>
  </si>
  <si>
    <t>6037006747</t>
  </si>
  <si>
    <t>603701001</t>
  </si>
  <si>
    <t>05-12-2014 00:00:00</t>
  </si>
  <si>
    <t>28274942</t>
  </si>
  <si>
    <t>МП "ПЛЮССАТЕПЛОРЕСУРС"</t>
  </si>
  <si>
    <t>6016005260</t>
  </si>
  <si>
    <t>601601001</t>
  </si>
  <si>
    <t>30-08-2013 00:00:00</t>
  </si>
  <si>
    <t>26374494</t>
  </si>
  <si>
    <t>МП "Печорские теплосети"</t>
  </si>
  <si>
    <t>6015006790</t>
  </si>
  <si>
    <t>601501001</t>
  </si>
  <si>
    <t>19-01-2005 00:00:00</t>
  </si>
  <si>
    <t>26359287</t>
  </si>
  <si>
    <t>МП "Пустошкинские теплосети"</t>
  </si>
  <si>
    <t>6019001601</t>
  </si>
  <si>
    <t>601901001</t>
  </si>
  <si>
    <t>08-11-1994 00:00:00</t>
  </si>
  <si>
    <t>26359290</t>
  </si>
  <si>
    <t>МП "Пыталовские теплосети"</t>
  </si>
  <si>
    <t>6021005956</t>
  </si>
  <si>
    <t>602101001</t>
  </si>
  <si>
    <t>24-05-2005 00:00:00</t>
  </si>
  <si>
    <t>31063581</t>
  </si>
  <si>
    <t>МП "Смуравьево"</t>
  </si>
  <si>
    <t>6003006900</t>
  </si>
  <si>
    <t>600301001</t>
  </si>
  <si>
    <t>25-12-2015 00:00:00</t>
  </si>
  <si>
    <t>26359295</t>
  </si>
  <si>
    <t>МП "Струго-Красненские тепловые сети"</t>
  </si>
  <si>
    <t>6023004122</t>
  </si>
  <si>
    <t>602301001</t>
  </si>
  <si>
    <t>27300820</t>
  </si>
  <si>
    <t>МП "Теплосервис"</t>
  </si>
  <si>
    <t>6003006058</t>
  </si>
  <si>
    <t>27-10-2010 00:00:00</t>
  </si>
  <si>
    <t>26374474</t>
  </si>
  <si>
    <t>МП "ЧПКХ"</t>
  </si>
  <si>
    <t>6003003963</t>
  </si>
  <si>
    <t>25-07-2001 00:00:00</t>
  </si>
  <si>
    <t>30335546</t>
  </si>
  <si>
    <t>МП "Энергоресурс"</t>
  </si>
  <si>
    <t>6010004206</t>
  </si>
  <si>
    <t>601001001</t>
  </si>
  <si>
    <t>22-07-2011 00:00:00</t>
  </si>
  <si>
    <t>26359311</t>
  </si>
  <si>
    <t>МП Г.ПСКОВА "ПТС"</t>
  </si>
  <si>
    <t>6027044260</t>
  </si>
  <si>
    <t>02-07-1997 00:00:00</t>
  </si>
  <si>
    <t>26359254</t>
  </si>
  <si>
    <t>МП ЖКХ Дедовичского района</t>
  </si>
  <si>
    <t>6004000250</t>
  </si>
  <si>
    <t>600401001</t>
  </si>
  <si>
    <t>19-02-1993 00:00:00</t>
  </si>
  <si>
    <t>26374503</t>
  </si>
  <si>
    <t>МП ЖКХ Пушкиногорского района</t>
  </si>
  <si>
    <t>6020004195</t>
  </si>
  <si>
    <t>602001001</t>
  </si>
  <si>
    <t>25-12-1996 00:00:00</t>
  </si>
  <si>
    <t>26359266</t>
  </si>
  <si>
    <t>МУП  "Невельские теплосети"</t>
  </si>
  <si>
    <t>6009006223</t>
  </si>
  <si>
    <t>23-05-2005 00:00:00</t>
  </si>
  <si>
    <t>26359274</t>
  </si>
  <si>
    <t>МУП  "Теплоэнерго"</t>
  </si>
  <si>
    <t>6012006833</t>
  </si>
  <si>
    <t>17-01-2006 00:00:00</t>
  </si>
  <si>
    <t>30479104</t>
  </si>
  <si>
    <t>МУП "ДНОВСКАЯ ТЕПЛОСНАБЖАЮЩАЯ ОРГАНИЗАЦИЯ"</t>
  </si>
  <si>
    <t>6005003870</t>
  </si>
  <si>
    <t>600501001</t>
  </si>
  <si>
    <t>01-04-2016 00:00:00</t>
  </si>
  <si>
    <t>31214737</t>
  </si>
  <si>
    <t>МУП "ЖКХ" Островского района</t>
  </si>
  <si>
    <t>6013009121</t>
  </si>
  <si>
    <t>601301001</t>
  </si>
  <si>
    <t>19-10-2018 00:00:00</t>
  </si>
  <si>
    <t>26359269</t>
  </si>
  <si>
    <t>МУП "Искра"</t>
  </si>
  <si>
    <t>6011000606</t>
  </si>
  <si>
    <t>601101001</t>
  </si>
  <si>
    <t>05-02-1992 00:00:00</t>
  </si>
  <si>
    <t>26374480</t>
  </si>
  <si>
    <t>МУП "КОММУНСЕРВИС"</t>
  </si>
  <si>
    <t>6007002960</t>
  </si>
  <si>
    <t>600701001</t>
  </si>
  <si>
    <t>13-10-2005 00:00:00</t>
  </si>
  <si>
    <t>26374510</t>
  </si>
  <si>
    <t>МУП "Комфорт"</t>
  </si>
  <si>
    <t>6022009311</t>
  </si>
  <si>
    <t>602201001</t>
  </si>
  <si>
    <t>17-10-2007 00:00:00</t>
  </si>
  <si>
    <t>31517488</t>
  </si>
  <si>
    <t>МУП "Красногородские теплосети"</t>
  </si>
  <si>
    <t>6006002735</t>
  </si>
  <si>
    <t>18-06-2021 00:00:00</t>
  </si>
  <si>
    <t>26374481</t>
  </si>
  <si>
    <t>МУП "ЛОКНЯНСКОЕ ЖКХ"</t>
  </si>
  <si>
    <t>6008002667</t>
  </si>
  <si>
    <t>600801001</t>
  </si>
  <si>
    <t>30-06-2003 00:00:00</t>
  </si>
  <si>
    <t>26374493</t>
  </si>
  <si>
    <t>МУП "Палкинская ПМК"</t>
  </si>
  <si>
    <t>6014002810</t>
  </si>
  <si>
    <t>601401001</t>
  </si>
  <si>
    <t>03-03-2003 00:00:00</t>
  </si>
  <si>
    <t>28979851</t>
  </si>
  <si>
    <t>МУП "Райэнергоремонт" Великолукского района</t>
  </si>
  <si>
    <t>6002011471</t>
  </si>
  <si>
    <t>600201001</t>
  </si>
  <si>
    <t>12-07-2011 00:00:00</t>
  </si>
  <si>
    <t>26402514</t>
  </si>
  <si>
    <t>МУП "ТЕПЛОВЫЕ СЕТИ" Г. ВЕЛИКИЕ ЛУКИ</t>
  </si>
  <si>
    <t>6025006630</t>
  </si>
  <si>
    <t>05-08-2003 00:00:00</t>
  </si>
  <si>
    <t>26359273</t>
  </si>
  <si>
    <t>МУП "Теплоресурс"</t>
  </si>
  <si>
    <t>6012006826</t>
  </si>
  <si>
    <t>26359293</t>
  </si>
  <si>
    <t>МУП Себежского района "Теплоэнергия"</t>
  </si>
  <si>
    <t>6022008910</t>
  </si>
  <si>
    <t>06-02-2006 00:00:00</t>
  </si>
  <si>
    <t>26374512</t>
  </si>
  <si>
    <t>МУП Усвятского района "Коммунхоз"</t>
  </si>
  <si>
    <t>6024000152</t>
  </si>
  <si>
    <t>602401001</t>
  </si>
  <si>
    <t>25-12-2002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</si>
  <si>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</si>
  <si>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</si>
  <si>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</si>
  <si>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</si>
  <si>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</si>
  <si>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26412673</t>
  </si>
  <si>
    <t>ОАО "РЖД" (филиал  Октябрьская дирекция по эксплуатации зданий и сооружений - структурное подразделение Октябрьской железной дороги)</t>
  </si>
  <si>
    <t>01-10-2003 00:00:00</t>
  </si>
  <si>
    <t>26359281</t>
  </si>
  <si>
    <t>ОАО "Уют"</t>
  </si>
  <si>
    <t>6017003730</t>
  </si>
  <si>
    <t>22-04-1997 00:00:00</t>
  </si>
  <si>
    <t>31005418</t>
  </si>
  <si>
    <t>ООО "А2 Энергия"</t>
  </si>
  <si>
    <t>6037009138</t>
  </si>
  <si>
    <t>31-10-2017 00:00:00</t>
  </si>
  <si>
    <t>26359301</t>
  </si>
  <si>
    <t>ООО "ВЕЛИКИЕ ЛУКИ-ЗЕРНОПРОДУКТ"</t>
  </si>
  <si>
    <t>6025019646</t>
  </si>
  <si>
    <t>18-04-2001 00:00:00</t>
  </si>
  <si>
    <t>31752904</t>
  </si>
  <si>
    <t>ООО "ВИТАМИЛК"</t>
  </si>
  <si>
    <t>7313009124</t>
  </si>
  <si>
    <t>600045001</t>
  </si>
  <si>
    <t>31-05-2024 00:00:00</t>
  </si>
  <si>
    <t>30850915</t>
  </si>
  <si>
    <t>ООО "ГазРесурс"</t>
  </si>
  <si>
    <t>6027140101</t>
  </si>
  <si>
    <t>26-12-2011 00:00:00</t>
  </si>
  <si>
    <t>26374486</t>
  </si>
  <si>
    <t>ООО "Заря"</t>
  </si>
  <si>
    <t>6009005533</t>
  </si>
  <si>
    <t>03-12-2001 00:00:00</t>
  </si>
  <si>
    <t>30804766</t>
  </si>
  <si>
    <t>ООО "Котельная № 13"</t>
  </si>
  <si>
    <t>6025040197</t>
  </si>
  <si>
    <t>24-04-2013 00:00:00</t>
  </si>
  <si>
    <t>28985452</t>
  </si>
  <si>
    <t>ООО "МОСТ"</t>
  </si>
  <si>
    <t>6025006534</t>
  </si>
  <si>
    <t>26-12-2002 00:00:00</t>
  </si>
  <si>
    <t>26359257</t>
  </si>
  <si>
    <t>ООО "Мелиоратор"</t>
  </si>
  <si>
    <t>6006002693</t>
  </si>
  <si>
    <t>28-03-2017 00:00:00</t>
  </si>
  <si>
    <t>26359285</t>
  </si>
  <si>
    <t>ООО "Псковсельхозэнерго"</t>
  </si>
  <si>
    <t>6027178602</t>
  </si>
  <si>
    <t>21-03-2017 00:00:00</t>
  </si>
  <si>
    <t>29647203</t>
  </si>
  <si>
    <t>ООО "РУС-СЕРВИС"</t>
  </si>
  <si>
    <t>6022008251</t>
  </si>
  <si>
    <t>25-03-2004 00:00:00</t>
  </si>
  <si>
    <t>31519566</t>
  </si>
  <si>
    <t>ООО "Теплый Остров"</t>
  </si>
  <si>
    <t>6013009241</t>
  </si>
  <si>
    <t>03-12-2019 00:00:00</t>
  </si>
  <si>
    <t>31761241</t>
  </si>
  <si>
    <t>ООО "ЭГЛЕ"</t>
  </si>
  <si>
    <t>6027055992</t>
  </si>
  <si>
    <t>31-07-2024 00:00:00</t>
  </si>
  <si>
    <t>26412650</t>
  </si>
  <si>
    <t>ООО «ТЕПЛОЭНЕРГО ПСКОВ»</t>
  </si>
  <si>
    <t>6027069804</t>
  </si>
  <si>
    <t>16-10-2002 00:00:00</t>
  </si>
  <si>
    <t>30414238</t>
  </si>
  <si>
    <t>Обособленное подразделение "Псковское" АО "ГУ ЖКХ"</t>
  </si>
  <si>
    <t>602745001</t>
  </si>
  <si>
    <t>12-10-2015 00:00:00</t>
  </si>
  <si>
    <t>25-07-2006 00:00:00</t>
  </si>
  <si>
    <t>26359282</t>
  </si>
  <si>
    <t>Порховское МП ТС и К</t>
  </si>
  <si>
    <t>6017007510</t>
  </si>
  <si>
    <t>23-02-2001 00:00:00</t>
  </si>
  <si>
    <t>26759130</t>
  </si>
  <si>
    <t>СПК (колхоз) "Передовик"</t>
  </si>
  <si>
    <t>6018001140</t>
  </si>
  <si>
    <t>601801001</t>
  </si>
  <si>
    <t>30-11-1992 00:00:00</t>
  </si>
  <si>
    <t>26359268</t>
  </si>
  <si>
    <t>Сельскохозяйственный производственный кооператив - колхоз "Родина"</t>
  </si>
  <si>
    <t>6011000518</t>
  </si>
  <si>
    <t>29-12-2000 00:00:00</t>
  </si>
  <si>
    <t>26374504</t>
  </si>
  <si>
    <t>УОиО  "Пушкиногорье"</t>
  </si>
  <si>
    <t>6020004685</t>
  </si>
  <si>
    <t>16-07-2001 00:00:00</t>
  </si>
  <si>
    <t>31442807</t>
  </si>
  <si>
    <t>ФГКУ "ПУ ФСБ России по Псковской области"</t>
  </si>
  <si>
    <t>6027089582</t>
  </si>
  <si>
    <t>26412461</t>
  </si>
  <si>
    <t>ФКУ ИК - 4 УФСИН России по Псковской области</t>
  </si>
  <si>
    <t>6018000299</t>
  </si>
  <si>
    <t>30-08-1993 00:00:00</t>
  </si>
  <si>
    <t>31754060</t>
  </si>
  <si>
    <t>Филиал ФГБУ "ЦЖКУ" Минобороны России (по ЛенВО)</t>
  </si>
  <si>
    <t>7729314745</t>
  </si>
  <si>
    <t>784243001</t>
  </si>
  <si>
    <t>21-01-2002 00:00:00</t>
  </si>
  <si>
    <t>30941480</t>
  </si>
  <si>
    <t>Филиал ФГБУ "ЦЖКУ" Минобороны России (по МВО)</t>
  </si>
  <si>
    <t>503243002</t>
  </si>
  <si>
    <t>28957926</t>
  </si>
  <si>
    <t>МП "КОМБИНАТ КОММУНАЛЬНЫХ УСЛУГ"</t>
  </si>
  <si>
    <t>6020005907</t>
  </si>
  <si>
    <t>11-02-2015 00:00:00</t>
  </si>
  <si>
    <t>26322159</t>
  </si>
  <si>
    <t>ОАО "РЖД" (Октябрьская дирекция по энергообеспечению – СП "Трансэнерго" - филиала ОАО "РЖД")</t>
  </si>
  <si>
    <t>783845004</t>
  </si>
  <si>
    <t>30794448</t>
  </si>
  <si>
    <t>АКЦИОНЕРНОЕ ОБЩЕСТВО «ОСОБАЯ ЭКОНОМИЧЕСКАЯ ЗОНА ПРОМЫШЛЕННО-ПРОИЗВОДСТВЕННОГО ТИПА «МОГЛИНО»</t>
  </si>
  <si>
    <t>6027145565</t>
  </si>
  <si>
    <t>22-10-2012 00:00:00</t>
  </si>
  <si>
    <t>26374467</t>
  </si>
  <si>
    <t>БЕЖАНИЦКОЕ МП "ВОДОКАНАЛ"</t>
  </si>
  <si>
    <t>6001002499</t>
  </si>
  <si>
    <t>16-12-1994 00:00:00</t>
  </si>
  <si>
    <t>26374500</t>
  </si>
  <si>
    <t>ЗАО "Агрофирма"Победа"</t>
  </si>
  <si>
    <t>6018001479</t>
  </si>
  <si>
    <t>15-10-2002 00:00:00</t>
  </si>
  <si>
    <t>26440161</t>
  </si>
  <si>
    <t>МП "ВОДОКАНАЛ" Г.ВЕЛИКИЕ ЛУКИ</t>
  </si>
  <si>
    <t>6025001060</t>
  </si>
  <si>
    <t>04-01-1994 00:00:00</t>
  </si>
  <si>
    <t>26374476</t>
  </si>
  <si>
    <t>МП "Водоканал" Дедовичского района</t>
  </si>
  <si>
    <t>6004000980</t>
  </si>
  <si>
    <t>24-03-1993 00:00:00</t>
  </si>
  <si>
    <t>26374511</t>
  </si>
  <si>
    <t>МП "ЖКХ"</t>
  </si>
  <si>
    <t>6023000470</t>
  </si>
  <si>
    <t>27-11-2002 00:00:00</t>
  </si>
  <si>
    <t>26359312</t>
  </si>
  <si>
    <t>МП Г. ПСКОВА "ГОРВОДОКАНАЛ"</t>
  </si>
  <si>
    <t>6027047825</t>
  </si>
  <si>
    <t>15-12-2002 00:00:00</t>
  </si>
  <si>
    <t>27577916</t>
  </si>
  <si>
    <t>МП ЖКХ "Тулино"</t>
  </si>
  <si>
    <t>6021000203</t>
  </si>
  <si>
    <t>27720174</t>
  </si>
  <si>
    <t>МУП "Велводоканал"</t>
  </si>
  <si>
    <t>6002011665</t>
  </si>
  <si>
    <t>18-01-2012 00:00:00</t>
  </si>
  <si>
    <t>28040752</t>
  </si>
  <si>
    <t>МУП "Гдовпроект"</t>
  </si>
  <si>
    <t>6003003787</t>
  </si>
  <si>
    <t>31-10-2000 00:00:00</t>
  </si>
  <si>
    <t>28940167</t>
  </si>
  <si>
    <t>МУП "ДНОВСКИЕ КОММУНАЛЬНЫЕ УСЛУГИ"</t>
  </si>
  <si>
    <t>6005003800</t>
  </si>
  <si>
    <t>09-12-2014 00:00:00</t>
  </si>
  <si>
    <t>31432222</t>
  </si>
  <si>
    <t>МУП "Колхоз имени Залита"</t>
  </si>
  <si>
    <t>6037000061</t>
  </si>
  <si>
    <t>15-07-2020 00:00:00</t>
  </si>
  <si>
    <t>26431058</t>
  </si>
  <si>
    <t>МУП "Коммунсервис"</t>
  </si>
  <si>
    <t>6012003550</t>
  </si>
  <si>
    <t>09-02-1997 00:00:00</t>
  </si>
  <si>
    <t>31878951</t>
  </si>
  <si>
    <t>МУП "Новоржевресурс"</t>
  </si>
  <si>
    <t>6000013410</t>
  </si>
  <si>
    <t>19-08-2025 00:00:00</t>
  </si>
  <si>
    <t>26374509</t>
  </si>
  <si>
    <t>МУП "Райводоканал" Себежского района</t>
  </si>
  <si>
    <t>6022007226</t>
  </si>
  <si>
    <t>05-11-1999 00:00:00</t>
  </si>
  <si>
    <t>31742828</t>
  </si>
  <si>
    <t>МУП Великолукского района "РайВодоканал"</t>
  </si>
  <si>
    <t>6002012517</t>
  </si>
  <si>
    <t>26374488</t>
  </si>
  <si>
    <t>МУП ЖКХ</t>
  </si>
  <si>
    <t>6011001159</t>
  </si>
  <si>
    <t>23-10-2000 00:00:00</t>
  </si>
  <si>
    <t>31335732</t>
  </si>
  <si>
    <t>ООО "ПКС"</t>
  </si>
  <si>
    <t>6027193590</t>
  </si>
  <si>
    <t>31353998</t>
  </si>
  <si>
    <t>Пансионат Кривск</t>
  </si>
  <si>
    <t>7702235133</t>
  </si>
  <si>
    <t>601545001</t>
  </si>
  <si>
    <t>07-11-2019 00:00:00</t>
  </si>
  <si>
    <t>26374498</t>
  </si>
  <si>
    <t>Порховское МП "ВОДОКАНАЛ"</t>
  </si>
  <si>
    <t>6017000225</t>
  </si>
  <si>
    <t>30-08-2002 00:00:00</t>
  </si>
  <si>
    <t>26569913</t>
  </si>
  <si>
    <t>ФКУ ИК - 3 УФСИН России по Псковской области (внебюджет)</t>
  </si>
  <si>
    <t>6022004779</t>
  </si>
  <si>
    <t>14-10-1993 00:00:00</t>
  </si>
  <si>
    <t>31705335</t>
  </si>
  <si>
    <t>ИП Жуковский А.Н.</t>
  </si>
  <si>
    <t>600900621416</t>
  </si>
  <si>
    <t>01-09-2011 00:00:00</t>
  </si>
  <si>
    <t>31781111</t>
  </si>
  <si>
    <t>МАУ "Благоустройство"</t>
  </si>
  <si>
    <t>6000010056</t>
  </si>
  <si>
    <t>15-10-2024 00:00:00</t>
  </si>
  <si>
    <t>26382561</t>
  </si>
  <si>
    <t>ОАО "Островспецавтопарк"</t>
  </si>
  <si>
    <t>6013004998</t>
  </si>
  <si>
    <t>26-11-1998 00:00:00</t>
  </si>
  <si>
    <t>31781130</t>
  </si>
  <si>
    <t>ООО "ГОРКОМХОЗ"</t>
  </si>
  <si>
    <t>6000009798</t>
  </si>
  <si>
    <t>30-09-2024 00:00:00</t>
  </si>
  <si>
    <t>31759983</t>
  </si>
  <si>
    <t>ООО "ПсковЭкоСтрой"</t>
  </si>
  <si>
    <t>6027207050</t>
  </si>
  <si>
    <t>25-01-2022 00:00:00</t>
  </si>
  <si>
    <t>31766760</t>
  </si>
  <si>
    <t>ООО "Услуга"</t>
  </si>
  <si>
    <t>6000009163</t>
  </si>
  <si>
    <t>09-08-2024 00:00:00</t>
  </si>
  <si>
    <t>30958253</t>
  </si>
  <si>
    <t>ООО "ЭКОР.ОС"</t>
  </si>
  <si>
    <t>6014003570</t>
  </si>
  <si>
    <t>19-07-2016 00:00:00</t>
  </si>
  <si>
    <t>31705144</t>
  </si>
  <si>
    <t>ООО "Экотранс"</t>
  </si>
  <si>
    <t>6025047259</t>
  </si>
  <si>
    <t>15-09-2015 00:00:00</t>
  </si>
  <si>
    <t>31812966</t>
  </si>
  <si>
    <t>ООО «Горкомхоз»</t>
  </si>
  <si>
    <t>6000010521</t>
  </si>
  <si>
    <t>20-11-2024 00:00:00</t>
  </si>
  <si>
    <t>31801629</t>
  </si>
  <si>
    <t>ООО «ЭКОГРУПП»</t>
  </si>
  <si>
    <t>6025052918</t>
  </si>
  <si>
    <t>30-12-2020 00:00:00</t>
  </si>
  <si>
    <t>31174967</t>
  </si>
  <si>
    <t>ООО"ЭКОПРОМ"</t>
  </si>
  <si>
    <t>5263049020</t>
  </si>
  <si>
    <t>526301001</t>
  </si>
  <si>
    <t>31039174</t>
  </si>
  <si>
    <t>Общество с ограниченной ответственностью "Спецтранском"</t>
  </si>
  <si>
    <t>6027083982</t>
  </si>
  <si>
    <t>12-08-2004 00:00:00</t>
  </si>
  <si>
    <t>31039085</t>
  </si>
  <si>
    <t>Общество с ограниченной ответственностью "Экологистика"</t>
  </si>
  <si>
    <t>6025041472</t>
  </si>
  <si>
    <t>07-03-2014 00:00:00</t>
  </si>
  <si>
    <t>28444370</t>
  </si>
  <si>
    <t>индивидуальный предприниматель Богданов Константин Викторович</t>
  </si>
  <si>
    <t>600901847504</t>
  </si>
  <si>
    <t>16-11-2011 00:00:00</t>
  </si>
  <si>
    <t>31243947</t>
  </si>
  <si>
    <t>филиал общества с ограниченной ответственностью "Экопром"</t>
  </si>
  <si>
    <t>602743001</t>
  </si>
  <si>
    <t>NSRF</t>
  </si>
  <si>
    <t>MR_NAME</t>
  </si>
  <si>
    <t>OKTMO_MR_NAME</t>
  </si>
  <si>
    <t>MO_NAME</t>
  </si>
  <si>
    <t>OKTMO_NAME</t>
  </si>
  <si>
    <t>TYPE</t>
  </si>
  <si>
    <t>MR_ID</t>
  </si>
  <si>
    <t>Бежаницкий</t>
  </si>
  <si>
    <t>58504000</t>
  </si>
  <si>
    <t>муниципальный округ</t>
  </si>
  <si>
    <t>Бежаницкий район</t>
  </si>
  <si>
    <t>58604000</t>
  </si>
  <si>
    <t>муниципальный район</t>
  </si>
  <si>
    <t>Бежаницкое</t>
  </si>
  <si>
    <t>58604415</t>
  </si>
  <si>
    <t>сельское поселение</t>
  </si>
  <si>
    <t>Бежаницы</t>
  </si>
  <si>
    <t>58604151</t>
  </si>
  <si>
    <t>городское поселение, в состав которого входит поселок</t>
  </si>
  <si>
    <t>Лющикская волость</t>
  </si>
  <si>
    <t>58604456</t>
  </si>
  <si>
    <t>Полистовское</t>
  </si>
  <si>
    <t>58604472</t>
  </si>
  <si>
    <t>Чихачевское</t>
  </si>
  <si>
    <t>58604482</t>
  </si>
  <si>
    <t>Великолукский район</t>
  </si>
  <si>
    <t>58606000</t>
  </si>
  <si>
    <t>Лычевская волость</t>
  </si>
  <si>
    <t>58606424</t>
  </si>
  <si>
    <t>Переслегинская волость</t>
  </si>
  <si>
    <t>58606432</t>
  </si>
  <si>
    <t>Пореченская волость</t>
  </si>
  <si>
    <t>58606436</t>
  </si>
  <si>
    <t>Шелковская волость</t>
  </si>
  <si>
    <t>58606452</t>
  </si>
  <si>
    <t>Гдовский район</t>
  </si>
  <si>
    <t>58608000</t>
  </si>
  <si>
    <t>Гдов</t>
  </si>
  <si>
    <t>58608101</t>
  </si>
  <si>
    <t>городское поселение, в состав которого входит город</t>
  </si>
  <si>
    <t>Добручинская волость</t>
  </si>
  <si>
    <t>58608412</t>
  </si>
  <si>
    <t>Плесновская волость</t>
  </si>
  <si>
    <t>58608420</t>
  </si>
  <si>
    <t>Полновская волость</t>
  </si>
  <si>
    <t>58608424</t>
  </si>
  <si>
    <t>Самолвовская волость</t>
  </si>
  <si>
    <t>58608432</t>
  </si>
  <si>
    <t>Спицинская волость</t>
  </si>
  <si>
    <t>58608436</t>
  </si>
  <si>
    <t>Черневская волость</t>
  </si>
  <si>
    <t>58608440</t>
  </si>
  <si>
    <t>Юшкинская волость</t>
  </si>
  <si>
    <t>58608444</t>
  </si>
  <si>
    <t>58610000</t>
  </si>
  <si>
    <t>Вязьевская волость</t>
  </si>
  <si>
    <t>58610407</t>
  </si>
  <si>
    <t>Пожеревицкая волость</t>
  </si>
  <si>
    <t>58610445</t>
  </si>
  <si>
    <t>Шелонская волость</t>
  </si>
  <si>
    <t>58610460</t>
  </si>
  <si>
    <t>Дновский</t>
  </si>
  <si>
    <t>58512000</t>
  </si>
  <si>
    <t>Дновский район</t>
  </si>
  <si>
    <t>58612000</t>
  </si>
  <si>
    <t>Выскодская волость</t>
  </si>
  <si>
    <t>58612411</t>
  </si>
  <si>
    <t>Дно</t>
  </si>
  <si>
    <t>58612101</t>
  </si>
  <si>
    <t>Искровская волость</t>
  </si>
  <si>
    <t>58612433</t>
  </si>
  <si>
    <t>Красногородский</t>
  </si>
  <si>
    <t>58514000</t>
  </si>
  <si>
    <t>Красногородский район</t>
  </si>
  <si>
    <t>58614000</t>
  </si>
  <si>
    <t>Красногородск</t>
  </si>
  <si>
    <t>58614151</t>
  </si>
  <si>
    <t>Красногородская волость</t>
  </si>
  <si>
    <t>58614433</t>
  </si>
  <si>
    <t>Пограничная волость</t>
  </si>
  <si>
    <t>58614450</t>
  </si>
  <si>
    <t>Куньинский район</t>
  </si>
  <si>
    <t>58616000</t>
  </si>
  <si>
    <t>Жижицкая волость</t>
  </si>
  <si>
    <t>58616411</t>
  </si>
  <si>
    <t>Каськовская волость</t>
  </si>
  <si>
    <t>58616423</t>
  </si>
  <si>
    <t>Куньинская волость</t>
  </si>
  <si>
    <t>58616425</t>
  </si>
  <si>
    <t>Кунья</t>
  </si>
  <si>
    <t>58616151</t>
  </si>
  <si>
    <t>Пухновская волость</t>
  </si>
  <si>
    <t>58616455</t>
  </si>
  <si>
    <t>Локнянский</t>
  </si>
  <si>
    <t>58518000</t>
  </si>
  <si>
    <t>Локнянский район</t>
  </si>
  <si>
    <t>58618000</t>
  </si>
  <si>
    <t>Локня</t>
  </si>
  <si>
    <t>58618151</t>
  </si>
  <si>
    <t>Михайловская волость</t>
  </si>
  <si>
    <t>58618444</t>
  </si>
  <si>
    <t>Подберезинская волость</t>
  </si>
  <si>
    <t>58618455</t>
  </si>
  <si>
    <t>Самолуковская волость</t>
  </si>
  <si>
    <t>58618466</t>
  </si>
  <si>
    <t>Невельский</t>
  </si>
  <si>
    <t>58520000</t>
  </si>
  <si>
    <t>Невельский район</t>
  </si>
  <si>
    <t>58620000</t>
  </si>
  <si>
    <t>Артемовская волость</t>
  </si>
  <si>
    <t>58620402</t>
  </si>
  <si>
    <t>Ивановская волость</t>
  </si>
  <si>
    <t>58620410</t>
  </si>
  <si>
    <t>Невель</t>
  </si>
  <si>
    <t>58620101</t>
  </si>
  <si>
    <t>Плисская волость</t>
  </si>
  <si>
    <t>58620440</t>
  </si>
  <si>
    <t>Туричинская волость</t>
  </si>
  <si>
    <t>58620450</t>
  </si>
  <si>
    <t>Усть-Долысская волость</t>
  </si>
  <si>
    <t>58620460</t>
  </si>
  <si>
    <t>Новоржевский</t>
  </si>
  <si>
    <t>58523000</t>
  </si>
  <si>
    <t>Новоржевский район</t>
  </si>
  <si>
    <t>58623000</t>
  </si>
  <si>
    <t>Вехнянская волость</t>
  </si>
  <si>
    <t>58623405</t>
  </si>
  <si>
    <t>Выборгская волость</t>
  </si>
  <si>
    <t>58623420</t>
  </si>
  <si>
    <t>Новоржев</t>
  </si>
  <si>
    <t>58623101</t>
  </si>
  <si>
    <t>60</t>
  </si>
  <si>
    <t>Новоржевская волость</t>
  </si>
  <si>
    <t>58623426</t>
  </si>
  <si>
    <t>61</t>
  </si>
  <si>
    <t>62</t>
  </si>
  <si>
    <t>Новосокольнический район</t>
  </si>
  <si>
    <t>58626000</t>
  </si>
  <si>
    <t>Вязовская волость</t>
  </si>
  <si>
    <t>58626413</t>
  </si>
  <si>
    <t>63</t>
  </si>
  <si>
    <t>Маевская волость</t>
  </si>
  <si>
    <t>58626425</t>
  </si>
  <si>
    <t>64</t>
  </si>
  <si>
    <t>Насвинская волость</t>
  </si>
  <si>
    <t>58626430</t>
  </si>
  <si>
    <t>65</t>
  </si>
  <si>
    <t>Новосокольники</t>
  </si>
  <si>
    <t>58626101</t>
  </si>
  <si>
    <t>67</t>
  </si>
  <si>
    <t>Пригородная волость</t>
  </si>
  <si>
    <t>58626436</t>
  </si>
  <si>
    <t>Опочецкий</t>
  </si>
  <si>
    <t>58529000</t>
  </si>
  <si>
    <t>69</t>
  </si>
  <si>
    <t>Опочецкий район</t>
  </si>
  <si>
    <t>58629000</t>
  </si>
  <si>
    <t>Болгатовская</t>
  </si>
  <si>
    <t>58629405</t>
  </si>
  <si>
    <t>70</t>
  </si>
  <si>
    <t>Варыгинская волость</t>
  </si>
  <si>
    <t>58629408</t>
  </si>
  <si>
    <t>71</t>
  </si>
  <si>
    <t>Глубоковская волость</t>
  </si>
  <si>
    <t>58629410</t>
  </si>
  <si>
    <t>72</t>
  </si>
  <si>
    <t>73</t>
  </si>
  <si>
    <t>Опочка</t>
  </si>
  <si>
    <t>58629101</t>
  </si>
  <si>
    <t>74</t>
  </si>
  <si>
    <t>58629460</t>
  </si>
  <si>
    <t>75</t>
  </si>
  <si>
    <t>Островский район</t>
  </si>
  <si>
    <t>58633000</t>
  </si>
  <si>
    <t>Бережанская волость</t>
  </si>
  <si>
    <t>58633404</t>
  </si>
  <si>
    <t>76</t>
  </si>
  <si>
    <t>Воронцовская волость</t>
  </si>
  <si>
    <t>58633412</t>
  </si>
  <si>
    <t>77</t>
  </si>
  <si>
    <t>Горайская волость</t>
  </si>
  <si>
    <t>58633416</t>
  </si>
  <si>
    <t>78</t>
  </si>
  <si>
    <t>Остров</t>
  </si>
  <si>
    <t>58633101</t>
  </si>
  <si>
    <t>79</t>
  </si>
  <si>
    <t>Островская волость</t>
  </si>
  <si>
    <t>58633421</t>
  </si>
  <si>
    <t>80</t>
  </si>
  <si>
    <t>81</t>
  </si>
  <si>
    <t>Палкинский район</t>
  </si>
  <si>
    <t>58637000</t>
  </si>
  <si>
    <t>Качановская волость</t>
  </si>
  <si>
    <t>58637412</t>
  </si>
  <si>
    <t>82</t>
  </si>
  <si>
    <t>Новоуситовская волость</t>
  </si>
  <si>
    <t>58637423</t>
  </si>
  <si>
    <t>83</t>
  </si>
  <si>
    <t>Палкино</t>
  </si>
  <si>
    <t>58637151</t>
  </si>
  <si>
    <t>84</t>
  </si>
  <si>
    <t>Палкинская волость</t>
  </si>
  <si>
    <t>58637428</t>
  </si>
  <si>
    <t>85</t>
  </si>
  <si>
    <t>86</t>
  </si>
  <si>
    <t>Черская волость</t>
  </si>
  <si>
    <t>58637440</t>
  </si>
  <si>
    <t>87</t>
  </si>
  <si>
    <t>Печорский</t>
  </si>
  <si>
    <t>58540000</t>
  </si>
  <si>
    <t>88</t>
  </si>
  <si>
    <t>Печорский район</t>
  </si>
  <si>
    <t>58640000</t>
  </si>
  <si>
    <t>Круппская волость</t>
  </si>
  <si>
    <t>58640422</t>
  </si>
  <si>
    <t>89</t>
  </si>
  <si>
    <t>Лавровская волость</t>
  </si>
  <si>
    <t>58640434</t>
  </si>
  <si>
    <t>90</t>
  </si>
  <si>
    <t>Новоизборская волость</t>
  </si>
  <si>
    <t>58640445</t>
  </si>
  <si>
    <t>91</t>
  </si>
  <si>
    <t>92</t>
  </si>
  <si>
    <t>Печоры</t>
  </si>
  <si>
    <t>58640101</t>
  </si>
  <si>
    <t>93</t>
  </si>
  <si>
    <t>Плюсский</t>
  </si>
  <si>
    <t>58543000</t>
  </si>
  <si>
    <t>94</t>
  </si>
  <si>
    <t>Плюсский район</t>
  </si>
  <si>
    <t>58643000</t>
  </si>
  <si>
    <t>Заплюсье</t>
  </si>
  <si>
    <t>58643158</t>
  </si>
  <si>
    <t>95</t>
  </si>
  <si>
    <t>Лядская волость</t>
  </si>
  <si>
    <t>58643455</t>
  </si>
  <si>
    <t>96</t>
  </si>
  <si>
    <t>Плюсса</t>
  </si>
  <si>
    <t>58643151</t>
  </si>
  <si>
    <t>97</t>
  </si>
  <si>
    <t>98</t>
  </si>
  <si>
    <t>Порховский</t>
  </si>
  <si>
    <t>58547000</t>
  </si>
  <si>
    <t>99</t>
  </si>
  <si>
    <t>Порховский район</t>
  </si>
  <si>
    <t>58647000</t>
  </si>
  <si>
    <t>Дубровенская волость</t>
  </si>
  <si>
    <t>58647420</t>
  </si>
  <si>
    <t>100</t>
  </si>
  <si>
    <t>Полонская волость</t>
  </si>
  <si>
    <t>58647475</t>
  </si>
  <si>
    <t>101</t>
  </si>
  <si>
    <t>Порхов</t>
  </si>
  <si>
    <t>58647101</t>
  </si>
  <si>
    <t>102</t>
  </si>
  <si>
    <t>103</t>
  </si>
  <si>
    <t>Славковская волость</t>
  </si>
  <si>
    <t>58647460</t>
  </si>
  <si>
    <t>104</t>
  </si>
  <si>
    <t>Псковский район</t>
  </si>
  <si>
    <t>58649000</t>
  </si>
  <si>
    <t>Ершовская волость</t>
  </si>
  <si>
    <t>58649418</t>
  </si>
  <si>
    <t>105</t>
  </si>
  <si>
    <t>Завеличенская волость</t>
  </si>
  <si>
    <t>58649420</t>
  </si>
  <si>
    <t>106</t>
  </si>
  <si>
    <t>Карамышевская волость</t>
  </si>
  <si>
    <t>58649432</t>
  </si>
  <si>
    <t>107</t>
  </si>
  <si>
    <t>Краснопрудская волость</t>
  </si>
  <si>
    <t>58649436</t>
  </si>
  <si>
    <t>108</t>
  </si>
  <si>
    <t>Логозовская волость</t>
  </si>
  <si>
    <t>58649440</t>
  </si>
  <si>
    <t>109</t>
  </si>
  <si>
    <t>Межселенная территория Псковского муниципального района, включающая территорию Залитских островов (о им Залита, о Талабенец, о им Белова)</t>
  </si>
  <si>
    <t>58649728</t>
  </si>
  <si>
    <t>межселенная территория</t>
  </si>
  <si>
    <t>110</t>
  </si>
  <si>
    <t>Писковическая волость</t>
  </si>
  <si>
    <t>58649454</t>
  </si>
  <si>
    <t>111</t>
  </si>
  <si>
    <t>112</t>
  </si>
  <si>
    <t>Середкинская волость</t>
  </si>
  <si>
    <t>58649456</t>
  </si>
  <si>
    <t>113</t>
  </si>
  <si>
    <t>Торошинская волость</t>
  </si>
  <si>
    <t>58649468</t>
  </si>
  <si>
    <t>114</t>
  </si>
  <si>
    <t>Тямшанская волость</t>
  </si>
  <si>
    <t>58649472</t>
  </si>
  <si>
    <t>115</t>
  </si>
  <si>
    <t>Ядровская волость</t>
  </si>
  <si>
    <t>58649476</t>
  </si>
  <si>
    <t>116</t>
  </si>
  <si>
    <t>Пустошкинский район</t>
  </si>
  <si>
    <t>58650000</t>
  </si>
  <si>
    <t>Алольская волость</t>
  </si>
  <si>
    <t>58650404</t>
  </si>
  <si>
    <t>117</t>
  </si>
  <si>
    <t>Гультяевская волость</t>
  </si>
  <si>
    <t>58650434</t>
  </si>
  <si>
    <t>118</t>
  </si>
  <si>
    <t>Забельская волость</t>
  </si>
  <si>
    <t>58650445</t>
  </si>
  <si>
    <t>119</t>
  </si>
  <si>
    <t>58650464</t>
  </si>
  <si>
    <t>120</t>
  </si>
  <si>
    <t>Пустошка</t>
  </si>
  <si>
    <t>58650101</t>
  </si>
  <si>
    <t>121</t>
  </si>
  <si>
    <t>122</t>
  </si>
  <si>
    <t>Щукинская волость</t>
  </si>
  <si>
    <t>58650476</t>
  </si>
  <si>
    <t>123</t>
  </si>
  <si>
    <t>Пушкиногорский район</t>
  </si>
  <si>
    <t>58651000</t>
  </si>
  <si>
    <t>Велейская волость</t>
  </si>
  <si>
    <t>58651408</t>
  </si>
  <si>
    <t>124</t>
  </si>
  <si>
    <t>125</t>
  </si>
  <si>
    <t>Пушкиногорье</t>
  </si>
  <si>
    <t>58651152</t>
  </si>
  <si>
    <t>126</t>
  </si>
  <si>
    <t>Пыталовский</t>
  </si>
  <si>
    <t>58553000</t>
  </si>
  <si>
    <t>127</t>
  </si>
  <si>
    <t>Пыталовский район</t>
  </si>
  <si>
    <t>58653000</t>
  </si>
  <si>
    <t>Гавровская волость</t>
  </si>
  <si>
    <t>58653410</t>
  </si>
  <si>
    <t>128</t>
  </si>
  <si>
    <t>Линовская волость</t>
  </si>
  <si>
    <t>58653430</t>
  </si>
  <si>
    <t>129</t>
  </si>
  <si>
    <t>Пыталово</t>
  </si>
  <si>
    <t>58653101</t>
  </si>
  <si>
    <t>130</t>
  </si>
  <si>
    <t>131</t>
  </si>
  <si>
    <t>Утроинская волость</t>
  </si>
  <si>
    <t>58653463</t>
  </si>
  <si>
    <t>132</t>
  </si>
  <si>
    <t>Себежский район</t>
  </si>
  <si>
    <t>58654000</t>
  </si>
  <si>
    <t>Идрица</t>
  </si>
  <si>
    <t>58654153</t>
  </si>
  <si>
    <t>133</t>
  </si>
  <si>
    <t>Красноармейская волость</t>
  </si>
  <si>
    <t>58654430</t>
  </si>
  <si>
    <t>134</t>
  </si>
  <si>
    <t>Себеж</t>
  </si>
  <si>
    <t>58654101</t>
  </si>
  <si>
    <t>135</t>
  </si>
  <si>
    <t>136</t>
  </si>
  <si>
    <t>Себежское</t>
  </si>
  <si>
    <t>58654471</t>
  </si>
  <si>
    <t>137</t>
  </si>
  <si>
    <t>Сосновый бор</t>
  </si>
  <si>
    <t>58654158</t>
  </si>
  <si>
    <t>138</t>
  </si>
  <si>
    <t>Струго-Красненский</t>
  </si>
  <si>
    <t>58556000</t>
  </si>
  <si>
    <t>139</t>
  </si>
  <si>
    <t>Струго-Красненский район</t>
  </si>
  <si>
    <t>58656000</t>
  </si>
  <si>
    <t>Марьинская волость</t>
  </si>
  <si>
    <t>58656421</t>
  </si>
  <si>
    <t>140</t>
  </si>
  <si>
    <t>Новосельская волость</t>
  </si>
  <si>
    <t>58656443</t>
  </si>
  <si>
    <t>141</t>
  </si>
  <si>
    <t>Струги Красные</t>
  </si>
  <si>
    <t>58656151</t>
  </si>
  <si>
    <t>142</t>
  </si>
  <si>
    <t>143</t>
  </si>
  <si>
    <t>Усвятский</t>
  </si>
  <si>
    <t>58558000</t>
  </si>
  <si>
    <t>144</t>
  </si>
  <si>
    <t>Усвятский район</t>
  </si>
  <si>
    <t>58658000</t>
  </si>
  <si>
    <t>Усвятская волость</t>
  </si>
  <si>
    <t>58658452</t>
  </si>
  <si>
    <t>145</t>
  </si>
  <si>
    <t>146</t>
  </si>
  <si>
    <t>Усвяты</t>
  </si>
  <si>
    <t>58658151</t>
  </si>
  <si>
    <t>147</t>
  </si>
  <si>
    <t>Церковищенская волость</t>
  </si>
  <si>
    <t>58658463</t>
  </si>
  <si>
    <t>148</t>
  </si>
  <si>
    <t>город Великие Луки</t>
  </si>
  <si>
    <t>58710000</t>
  </si>
  <si>
    <t>городской округ</t>
  </si>
  <si>
    <t>149</t>
  </si>
  <si>
    <t>город Псков</t>
  </si>
  <si>
    <t>58701000</t>
  </si>
  <si>
    <t>150</t>
  </si>
  <si>
    <t>NUMBER_POINT</t>
  </si>
  <si>
    <t>INVP_NAME</t>
  </si>
  <si>
    <t>INVP_ID</t>
  </si>
  <si>
    <t>L_START_DATE</t>
  </si>
  <si>
    <t>L_END_DATE</t>
  </si>
  <si>
    <t>L_DECISION_NAME</t>
  </si>
  <si>
    <t>L_DECISION_TYPE</t>
  </si>
  <si>
    <t>L_DECISION_NMBR</t>
  </si>
  <si>
    <t>L_DECISION_DATE</t>
  </si>
  <si>
    <t>Инвестиционная программа № 32 от 30.10.2025 МУП "ПАЛКИНСКАЯ ПМК" в сфере теплоснабжения по реконструкции объектов тепловой сети, на территории муниципального округа Палкинский на 2026-2030 годы</t>
  </si>
  <si>
    <t>01.01.2026</t>
  </si>
  <si>
    <t>31.12.2030</t>
  </si>
  <si>
    <t>Инвестиционная программа № 33 от 30.10.2025 ООО "ГАЗПРОМ ТЕПЛОЭНЕРГО ПСКОВ" в сфере теплоснабжения по модернизации, реконструкции и техническому перевооружению оборудования, на территории муниципального округа Печорский на 2026-2030 годы</t>
  </si>
  <si>
    <t>Инвестиционная программа № 34 от 30.10.2025 АО "ПСКОВПАССАЖИРАВТОТРАНС" в сфере теплоснабжения по модернизации и реконструкции объектов, на территории городского округа Псков на 2026-2030 годы</t>
  </si>
  <si>
    <t>Инвестиционная программа № 67 от 28.10.2022 МУП "Комфорт" в сфере теплоснабжения по модернизации и реконструкции оборудования на 2023-2027 годы</t>
  </si>
  <si>
    <t>01.01.2023</t>
  </si>
  <si>
    <t>31.12.2027</t>
  </si>
  <si>
    <t>Инвестиционная программа № 68 от 28.10.2022 Порховское МП ТС и К в сфере теплоснабжения по модернизации и реконструкции объектов на 2023-2027 годы</t>
  </si>
  <si>
    <t>Инвестиционная программа № 89 от 28.09.2021 ПАО "ОГК-2" в сфере теплоснабжения в отношении системы коммунальной инфраструктуры на 2022 год</t>
  </si>
  <si>
    <t>01.01.2022</t>
  </si>
  <si>
    <t>31.12.2022</t>
  </si>
  <si>
    <t>Инвестиционная программа № 97 от 29.10.2024 МУП "ТЕПЛОВЫЕ СЕТИ" Г. ВЕЛИКИЕ ЛУКИ в сфере теплоснабжения по развитию и модернизации систем теплоснабжения на 2025-2031 годы</t>
  </si>
  <si>
    <t>01.01.2025</t>
  </si>
  <si>
    <t>31.12.2031</t>
  </si>
  <si>
    <t>Инвестиционная программа № 97 от 29.10.2024 МУП "ТЕПЛОВЫЕ СЕТИ" Г. ВЕЛИКИЕ ЛУКИ в сфере теплоснабжения по развитию систем теплоснабжения, на территории городского округа Великие Луки на 2025-2031 годы</t>
  </si>
  <si>
    <t>Инвестиционная программа № 98 от 30.10.2024 ООО "ГАЗПРОМ ТЕПЛОЭНЕРГО ПСКОВ" в сфере теплоснабжения по техническому перевооружению котельной, на территории муниципального района Островский на 2025-2029 годы</t>
  </si>
  <si>
    <t>31.12.2029</t>
  </si>
  <si>
    <t>Инвестиционная программа от 17.10.2023 БЕЖАНИЦКОЕ МП "ЖИЛКОММУНСЕРВИС" в сфере теплоснабжения по модернизации и реконструкции тепловых сетей, на территории муниципального района Бежаницкий на 2024-2027 годы</t>
  </si>
  <si>
    <t>01.01.2024</t>
  </si>
  <si>
    <t>Инвестиционная программа от 17.10.2023 МУП "ЖКХ" Островского района в сфере теплоснабжения по строительству тепловых сетей на 2024-2026 годы</t>
  </si>
  <si>
    <t>31.12.2026</t>
  </si>
  <si>
    <t>Инвестиционная программа от 27.10.2023 МП Г.ПСКОВА "ПТС"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Псков на 2024-2028 годы</t>
  </si>
  <si>
    <t>31.12.2028</t>
  </si>
  <si>
    <t>Инвестиционная программа от 27.10.2023 ООО "Котельная № 13" в сфере теплоснабжения по модернизации и реконструкции котельной, на территории городского округа Великие Луки на 2024-2028 годы</t>
  </si>
  <si>
    <t>Инвестиционная программа от 27.10.2023 ООО «ГАЗПРОМ ТЕПЛОЭНЕРГО ПСКОВ» в сфере теплоснабжения по модернизации и реконструкции тепловых сетей, на территории муниципального округа Пыталовский на 2024-2028 годы</t>
  </si>
  <si>
    <t>Инвестиционная программа от 27.11.2023 ООО «ГАЗПРОМ ТЕПЛОЭНЕРГО ПСКОВ» в сфере теплоснабжения по модернизации и реконструкции тепловых сетей, на территории муниципального округа Пыталовский на 2024-2028 годы</t>
  </si>
  <si>
    <t>Инвестиционная программа от 28.10.2022 БЕЖАНИЦКОЕ МП "ЖИЛКОММУНСЕРВИС" в сфере теплоснабжения по модернизации и реконструкции объектов на 2023 год</t>
  </si>
  <si>
    <t>31.12.2023</t>
  </si>
  <si>
    <t>Инвестиционная программа от 28.10.2022 МП "ПЛЮССАТЕПЛОРЕСУРС" в сфере теплоснабжения по модернизации и реконструкции тепловых сетей на 2023-2027 годы</t>
  </si>
  <si>
    <t>Инвестиционная программа от 28.10.2022 МП ЖКХ Дедовичского района в сфере теплоснабжения по модернизации и реконструкции тепловых сетей на 2023-2027 годы</t>
  </si>
  <si>
    <t>Инвестиционная программа от 28.10.2022 МУП "Комфорт" в сфере теплоснабжения по модернизации и реконструкции тепловых сетей на 2023-2027 годы</t>
  </si>
  <si>
    <t>Инвестиционная программа от 28.10.2022 МУП "Палкинская ПМК" в сфере теплоснабжения по реконструкции объектов тепловых сетей на 2023-2025 годы</t>
  </si>
  <si>
    <t>31.12.2025</t>
  </si>
  <si>
    <t>Инвестиционная программа от 28.10.2022 МУП Себежского района "Теплоэнергия" в сфере теплоснабжения по модернизации и реконструкции объектов на 2023-2027 годы</t>
  </si>
  <si>
    <t>Инвестиционная программа от 28.10.2022 МУП Себежского района "Теплоэнергия" в сфере теплоснабжения по модернизации и реконструкции тепловых сетей на 2023-2027 годы</t>
  </si>
  <si>
    <t>Инвестиционная программа от 28.10.2022 ПАО "ОГК-2" в сфере теплоснабжения по модернизации и реконструкции тепловых сетей на 2023-2027 годы</t>
  </si>
  <si>
    <t>Инвестиционная программа от 28.10.2022 Порховское МП ТС и К в сфере теплоснабжения по модернизации и реконструкции систем центрального теплоснабжения (за исключением тепловых сетей) на 2023-2027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</si>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</sst>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ravo.pskov.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E605C-D9FA-0608-403F-3A8C1364DCD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8F3B7-01A6-1B0A-B373-AFF46205427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ПАО "ОГК-2"</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90</v>
      </c>
      <c r="F8" s="823"/>
      <c r="G8" s="465" t="s">
        <v>88</v>
      </c>
      <c r="H8" s="465" t="s">
        <v>89</v>
      </c>
      <c r="I8" s="414" t="s">
        <v>87</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105</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77207-00D4-74C6-3094-EE1F6861CBB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тарифов и энергетики Псковской области</v>
      </c>
      <c r="W29" s="2251"/>
      <c r="X29" s="2251"/>
      <c r="Y29" s="2251"/>
      <c r="Z29" s="2251"/>
      <c r="AA29" s="2251"/>
      <c r="AB29" s="2251"/>
      <c r="AC29" s="326"/>
      <c r="AD29" s="2251" t="str">
        <f>IF(TITLE_NAME_OR_PR_CHANGE="",IF(TITLE_NAME_OR_PR="","",TITLE_NAME_OR_PR),TITLE_NAME_OR_PR_CHANGE)</f>
        <v>Министерство тарифов и энергетики Псковской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314-в</v>
      </c>
      <c r="W31" s="2251"/>
      <c r="X31" s="2251"/>
      <c r="Y31" s="2251"/>
      <c r="Z31" s="2251"/>
      <c r="AA31" s="2251"/>
      <c r="AB31" s="2251"/>
      <c r="AC31" s="326"/>
      <c r="AD31" s="2251" t="str">
        <f>IF(TITLE_NUMBER_PR_CHANGE="",IF(TITLE_NUMBER_PR="","",TITLE_NUMBER_PR),TITLE_NUMBER_PR_CHANGE)</f>
        <v>314-в</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http://pravo.pskov.ru/</v>
      </c>
      <c r="W32" s="2251"/>
      <c r="X32" s="2251"/>
      <c r="Y32" s="2251"/>
      <c r="Z32" s="2251"/>
      <c r="AA32" s="2251"/>
      <c r="AB32" s="2251"/>
      <c r="AC32" s="326"/>
      <c r="AD32" s="2251" t="str">
        <f>IF(TITLE_IST_PUB_CHANGE="",IF(TITLE_IST_PUB="","",TITLE_IST_PUB),TITLE_IST_PUB_CHANGE)</f>
        <v>http://pravo.pskov.ru/</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314-в</v>
      </c>
      <c r="W35" s="2251"/>
      <c r="X35" s="2251"/>
      <c r="Y35" s="2251"/>
      <c r="Z35" s="2251"/>
      <c r="AA35" s="2251"/>
      <c r="AB35" s="2251"/>
      <c r="AC35" s="326"/>
      <c r="AD35" s="2251" t="str">
        <f>IF(TITLE_NUMBER_PR_CHANGE="",IF(TITLE_NUMBER_PR="","",TITLE_NUMBER_PR),TITLE_NUMBER_PR_CHANGE)</f>
        <v>314-в</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159</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159</v>
      </c>
      <c r="B44" s="1363" t="s">
        <v>160</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159</v>
      </c>
      <c r="B47" s="1363" t="s">
        <v>160</v>
      </c>
      <c r="C47" s="1363" t="s">
        <v>161</v>
      </c>
      <c r="D47" s="1363" t="s">
        <v>162</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159</v>
      </c>
      <c r="B48" s="1363" t="s">
        <v>160</v>
      </c>
      <c r="C48" s="1363" t="s">
        <v>161</v>
      </c>
      <c r="D48" s="1363" t="s">
        <v>162</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159</v>
      </c>
      <c r="B49" s="1363" t="s">
        <v>160</v>
      </c>
      <c r="C49" s="1363" t="s">
        <v>161</v>
      </c>
      <c r="D49" s="1363" t="s">
        <v>162</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23</v>
      </c>
    </row>
    <row customHeight="1" ht="1.05">
      <c r="A50" s="1363" t="s">
        <v>159</v>
      </c>
      <c r="B50" s="1363" t="s">
        <v>160</v>
      </c>
      <c r="C50" s="1363" t="s">
        <v>161</v>
      </c>
      <c r="D50" s="1363" t="s">
        <v>162</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3EE2A-354C-3CEF-E4A3-5CB79D293611}" mc:Ignorable="x14ac xr xr2 xr3">
  <sheetPr>
    <tabColor theme="6" tint="0.4"/>
  </sheetPr>
  <dimension ref="A1:BA69"/>
  <sheetViews>
    <sheetView showGridLines="0" zoomScale="90" workbookViewId="0">
      <pane xSplit="29" ySplit="42" topLeftCell="AD46" activePane="bottomRight" state="frozen"/>
      <selection pane="bottomLeft" activeCell="A43" sqref="A43"/>
      <selection pane="topRight" activeCell="AD1" sqref="AD1"/>
      <selection pane="bottomRight" activeCell="AD48" sqref="AD48:AT48"/>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45" max="45" width="10.57421875" hidden="1"/>
    <col min="46" max="46" style="1635" width="4.00390625" customWidth="1"/>
    <col min="47" max="47" style="1635" width="115.00390625" customWidth="1"/>
    <col min="48" max="52" style="1642" width="10.00390625" customWidth="1"/>
    <col min="53" max="53" style="1635" width="10.57421875" hidden="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405</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409</v>
      </c>
      <c r="AW5" s="500"/>
      <c r="AX5" s="500" t="str">
        <f>IF(T5="","",T5)</f>
        <v>Источник тепловой энергии  </v>
      </c>
      <c r="AY5" s="500"/>
      <c r="AZ5" s="500"/>
      <c r="BA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7"/>
      <c r="AU6" s="1258" t="s">
        <v>412</v>
      </c>
      <c r="AW6" s="500"/>
      <c r="AX6" s="500" t="str">
        <f>IF(T6="","",T6)</f>
        <v>Схема подключения теплопотребляющей установки к коллектору источника тепловой энергии</v>
      </c>
      <c r="AY6" s="500"/>
      <c r="AZ6" s="500"/>
      <c r="BA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415</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751"/>
      <c r="AM8" s="325"/>
      <c r="AN8" s="751"/>
      <c r="AO8" s="1257"/>
      <c r="AP8" s="2602"/>
      <c r="AQ8" s="2107" t="s">
        <v>63</v>
      </c>
      <c r="AR8" s="2602"/>
      <c r="AS8" s="2107" t="s">
        <v>63</v>
      </c>
      <c r="AT8" s="325"/>
      <c r="AU8" s="2253" t="s">
        <v>417</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2675"/>
      <c r="AM10" s="2676"/>
      <c r="AN10" s="2677"/>
      <c r="AO10" s="2678"/>
      <c r="AP10" s="2679"/>
      <c r="AQ10" s="2680"/>
      <c r="AR10" s="2681"/>
      <c r="AS10" s="2682"/>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2683"/>
      <c r="AM11" s="2684"/>
      <c r="AN11" s="2685"/>
      <c r="AO11" s="2686"/>
      <c r="AP11" s="2687"/>
      <c r="AQ11" s="2688"/>
      <c r="AR11" s="2689"/>
      <c r="AS11" s="2690"/>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2691"/>
      <c r="AM12" s="2692"/>
      <c r="AN12" s="2693"/>
      <c r="AO12" s="2694"/>
      <c r="AP12" s="2695"/>
      <c r="AQ12" s="2696"/>
      <c r="AR12" s="2697"/>
      <c r="AS12" s="2698"/>
      <c r="AT12" s="367"/>
      <c r="AU12" s="303"/>
      <c r="AW12" s="500"/>
      <c r="AX12" s="500" t="str">
        <f>IF(T12="","",T12)</f>
        <v>Добавить схему подключения</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AD17" s="1360"/>
      <c r="AE17" s="1360"/>
      <c r="AF17" s="1360"/>
      <c r="AG17" s="1361"/>
      <c r="AH17" s="2267"/>
      <c r="AI17" s="2268" t="s">
        <v>63</v>
      </c>
      <c r="AJ17" s="2267"/>
      <c r="AK17" s="2268" t="s">
        <v>63</v>
      </c>
      <c r="AL17" s="1635"/>
      <c r="AM17" s="1635"/>
      <c r="AN17" s="1635"/>
      <c r="AO17" s="1635"/>
      <c r="AP17" s="1635"/>
      <c r="AQ17" s="1635"/>
      <c r="AR17" s="1635"/>
      <c r="AS17" s="1635"/>
      <c r="BA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AK19" s="327"/>
      <c r="AL19" s="1635"/>
      <c r="AM19" s="1635"/>
      <c r="AN19" s="1635"/>
      <c r="AO19" s="1635"/>
      <c r="AP19" s="1635"/>
      <c r="AQ19" s="1635"/>
      <c r="AR19" s="1635"/>
      <c r="AS19" s="1635"/>
      <c r="BA19" s="1155">
        <v>0</v>
      </c>
    </row>
    <row s="1366" customFormat="1" customHeight="1" ht="22.5" hidden="1">
      <c r="L20" s="1329"/>
      <c r="M20" s="1362"/>
      <c r="N20" s="1362"/>
      <c r="O20" s="1367" t="s">
        <v>421</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L22" s="1366"/>
      <c r="AM22" s="1366"/>
      <c r="AN22" s="1366"/>
      <c r="AO22" s="1366"/>
      <c r="AP22" s="1366"/>
      <c r="AQ22" s="1370" t="s">
        <v>424</v>
      </c>
      <c r="AR22" s="1366"/>
      <c r="AS22" s="1370" t="s">
        <v>425</v>
      </c>
      <c r="AV22" s="511"/>
      <c r="AW22" s="511"/>
      <c r="AX22" s="511"/>
      <c r="AY22" s="511"/>
      <c r="AZ22" s="511"/>
      <c r="BA22" s="1160">
        <v>0</v>
      </c>
    </row>
    <row customHeight="1" ht="14.25" hidden="1">
      <c r="O23" s="1364"/>
      <c r="AL23" s="1635"/>
      <c r="AM23" s="1635"/>
      <c r="AN23" s="1635"/>
      <c r="AO23" s="1635"/>
      <c r="AP23" s="1635"/>
      <c r="AQ23" s="1635"/>
      <c r="AR23" s="1635"/>
      <c r="AS23" s="1635"/>
      <c r="BA23" s="1155">
        <v>0</v>
      </c>
    </row>
    <row customHeight="1" ht="14.25" hidden="1">
      <c r="O24" s="1364"/>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тарифов и энергетики Псковской области</v>
      </c>
      <c r="W29" s="2251"/>
      <c r="X29" s="2251"/>
      <c r="Y29" s="2251"/>
      <c r="Z29" s="2251"/>
      <c r="AA29" s="2251"/>
      <c r="AB29" s="2251"/>
      <c r="AC29" s="326"/>
      <c r="AD29" s="2251" t="str">
        <f>IF(TITLE_NAME_OR_PR_CHANGE="",IF(TITLE_NAME_OR_PR="","",TITLE_NAME_OR_PR),TITLE_NAME_OR_PR_CHANGE)</f>
        <v>Министерство тарифов и энергетики Псковской области</v>
      </c>
      <c r="AE29" s="2251"/>
      <c r="AF29" s="2251"/>
      <c r="AG29" s="2251"/>
      <c r="AH29" s="2251"/>
      <c r="AI29" s="2251"/>
      <c r="AJ29" s="2251"/>
      <c r="AK29" s="326"/>
      <c r="AL29" s="2251" t="str">
        <f>IF(TITLE_NAME_OR_PR_CHANGE="",IF(TITLE_NAME_OR_PR="","",TITLE_NAME_OR_PR),TITLE_NAME_OR_PR_CHANGE)</f>
        <v>Министерство тарифов и энергетики Псковской области</v>
      </c>
      <c r="AM29" s="2251"/>
      <c r="AN29" s="2251"/>
      <c r="AO29" s="2251"/>
      <c r="AP29" s="2251"/>
      <c r="AQ29" s="2251"/>
      <c r="AR29" s="2251"/>
      <c r="AS29" s="1635"/>
      <c r="AT29" s="326"/>
      <c r="AU29" s="280"/>
      <c r="AV29" s="368"/>
      <c r="AW29" s="368"/>
      <c r="AX29" s="368"/>
      <c r="AY29" s="368"/>
      <c r="AZ29" s="368"/>
      <c r="BA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2264" t="str">
        <f>IF(TITLE_DATE_PR_CHANGE="",IF(TITLE_DATE_PR="","",TITLE_DATE_PR),TITLE_DATE_PR_CHANGE)</f>
        <v>46010</v>
      </c>
      <c r="AM30" s="2264"/>
      <c r="AN30" s="2264"/>
      <c r="AO30" s="2264"/>
      <c r="AP30" s="2264"/>
      <c r="AQ30" s="2264"/>
      <c r="AR30" s="2264"/>
      <c r="AS30" s="1635"/>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314-в</v>
      </c>
      <c r="W31" s="2251"/>
      <c r="X31" s="2251"/>
      <c r="Y31" s="2251"/>
      <c r="Z31" s="2251"/>
      <c r="AA31" s="2251"/>
      <c r="AB31" s="2251"/>
      <c r="AC31" s="326"/>
      <c r="AD31" s="2251" t="str">
        <f>IF(TITLE_NUMBER_PR_CHANGE="",IF(TITLE_NUMBER_PR="","",TITLE_NUMBER_PR),TITLE_NUMBER_PR_CHANGE)</f>
        <v>314-в</v>
      </c>
      <c r="AE31" s="2251"/>
      <c r="AF31" s="2251"/>
      <c r="AG31" s="2251"/>
      <c r="AH31" s="2251"/>
      <c r="AI31" s="2251"/>
      <c r="AJ31" s="2251"/>
      <c r="AK31" s="326"/>
      <c r="AL31" s="2251" t="str">
        <f>IF(TITLE_NUMBER_PR_CHANGE="",IF(TITLE_NUMBER_PR="","",TITLE_NUMBER_PR),TITLE_NUMBER_PR_CHANGE)</f>
        <v>314-в</v>
      </c>
      <c r="AM31" s="2251"/>
      <c r="AN31" s="2251"/>
      <c r="AO31" s="2251"/>
      <c r="AP31" s="2251"/>
      <c r="AQ31" s="2251"/>
      <c r="AR31" s="2251"/>
      <c r="AS31" s="1635"/>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http://pravo.pskov.ru/</v>
      </c>
      <c r="W32" s="2251"/>
      <c r="X32" s="2251"/>
      <c r="Y32" s="2251"/>
      <c r="Z32" s="2251"/>
      <c r="AA32" s="2251"/>
      <c r="AB32" s="2251"/>
      <c r="AC32" s="326"/>
      <c r="AD32" s="2251" t="str">
        <f>IF(TITLE_IST_PUB_CHANGE="",IF(TITLE_IST_PUB="","",TITLE_IST_PUB),TITLE_IST_PUB_CHANGE)</f>
        <v>http://pravo.pskov.ru/</v>
      </c>
      <c r="AE32" s="2251"/>
      <c r="AF32" s="2251"/>
      <c r="AG32" s="2251"/>
      <c r="AH32" s="2251"/>
      <c r="AI32" s="2251"/>
      <c r="AJ32" s="2251"/>
      <c r="AK32" s="326"/>
      <c r="AL32" s="2251" t="str">
        <f>IF(TITLE_IST_PUB_CHANGE="",IF(TITLE_IST_PUB="","",TITLE_IST_PUB),TITLE_IST_PUB_CHANGE)</f>
        <v>http://pravo.pskov.ru/</v>
      </c>
      <c r="AM32" s="2251"/>
      <c r="AN32" s="2251"/>
      <c r="AO32" s="2251"/>
      <c r="AP32" s="2251"/>
      <c r="AQ32" s="2251"/>
      <c r="AR32" s="2251"/>
      <c r="AS32" s="1635"/>
      <c r="AT32" s="326"/>
      <c r="AU32" s="280"/>
      <c r="AV32" s="368"/>
      <c r="AW32" s="368"/>
      <c r="AX32" s="368"/>
      <c r="AY32" s="368"/>
      <c r="AZ32" s="368"/>
      <c r="BA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2264" t="str">
        <f>IF(TITLE_DATE_PR_CHANGE="",IF(TITLE_DATE_PR="","",TITLE_DATE_PR),TITLE_DATE_PR_CHANGE)</f>
        <v>46010</v>
      </c>
      <c r="AM34" s="2264"/>
      <c r="AN34" s="2264"/>
      <c r="AO34" s="2264"/>
      <c r="AP34" s="2264"/>
      <c r="AQ34" s="2264"/>
      <c r="AR34" s="2264"/>
      <c r="AS34" s="1635"/>
      <c r="AT34" s="326"/>
      <c r="AU34" s="280"/>
      <c r="AV34" s="368"/>
      <c r="AW34" s="368"/>
      <c r="AX34" s="368"/>
      <c r="AY34" s="368"/>
      <c r="AZ34" s="368"/>
      <c r="BA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314-в</v>
      </c>
      <c r="W35" s="2251"/>
      <c r="X35" s="2251"/>
      <c r="Y35" s="2251"/>
      <c r="Z35" s="2251"/>
      <c r="AA35" s="2251"/>
      <c r="AB35" s="2251"/>
      <c r="AC35" s="326"/>
      <c r="AD35" s="2251" t="str">
        <f>IF(TITLE_NUMBER_PR_CHANGE="",IF(TITLE_NUMBER_PR="","",TITLE_NUMBER_PR),TITLE_NUMBER_PR_CHANGE)</f>
        <v>314-в</v>
      </c>
      <c r="AE35" s="2251"/>
      <c r="AF35" s="2251"/>
      <c r="AG35" s="2251"/>
      <c r="AH35" s="2251"/>
      <c r="AI35" s="2251"/>
      <c r="AJ35" s="2251"/>
      <c r="AK35" s="326"/>
      <c r="AL35" s="2251" t="str">
        <f>IF(TITLE_NUMBER_PR_CHANGE="",IF(TITLE_NUMBER_PR="","",TITLE_NUMBER_PR),TITLE_NUMBER_PR_CHANGE)</f>
        <v>314-в</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L36" s="1635"/>
      <c r="AM36" s="1635"/>
      <c r="AN36" s="1635"/>
      <c r="AO36" s="1635"/>
      <c r="AP36" s="1635"/>
      <c r="AQ36" s="1635"/>
      <c r="AR36" s="1635"/>
      <c r="AS36" s="1642" t="s">
        <v>431</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452</v>
      </c>
      <c r="AM37" s="2252"/>
      <c r="AN37" s="2252"/>
      <c r="AO37" s="2252"/>
      <c r="AP37" s="2252"/>
      <c r="AQ37" s="2252"/>
      <c r="AR37" s="2252"/>
      <c r="AS37" s="2252"/>
      <c r="BA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312" t="s">
        <v>307</v>
      </c>
      <c r="AM38" s="2312"/>
      <c r="AN38" s="2312"/>
      <c r="AO38" s="2312"/>
      <c r="AP38" s="2312"/>
      <c r="AQ38" s="2312"/>
      <c r="AR38" s="2312"/>
      <c r="AS38" s="2312"/>
      <c r="AT38" s="2127"/>
      <c r="AU38" s="2127"/>
      <c r="BA38" s="1155"/>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399" t="s">
        <v>433</v>
      </c>
      <c r="AM39" s="2400"/>
      <c r="AN39" s="2400"/>
      <c r="AO39" s="2400"/>
      <c r="AP39" s="2400"/>
      <c r="AQ39" s="2400"/>
      <c r="AR39" s="2401"/>
      <c r="AS39" s="2277" t="s">
        <v>434</v>
      </c>
      <c r="AT39" s="2280" t="s">
        <v>436</v>
      </c>
      <c r="AU39" s="2127"/>
      <c r="BA39" s="1155">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60" t="s">
        <v>437</v>
      </c>
      <c r="AM40" s="2610" t="s">
        <v>438</v>
      </c>
      <c r="AN40" s="2262" t="s">
        <v>439</v>
      </c>
      <c r="AO40" s="2263"/>
      <c r="AP40" s="2262" t="s">
        <v>453</v>
      </c>
      <c r="AQ40" s="2269"/>
      <c r="AR40" s="2263"/>
      <c r="AS40" s="2278"/>
      <c r="AT40" s="2281"/>
      <c r="AU40" s="2127"/>
      <c r="BA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61"/>
      <c r="AM41" s="2284"/>
      <c r="AN41" s="2577" t="s">
        <v>448</v>
      </c>
      <c r="AO41" s="2577" t="s">
        <v>449</v>
      </c>
      <c r="AP41" s="2577" t="s">
        <v>450</v>
      </c>
      <c r="AQ41" s="2270" t="s">
        <v>451</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335">
        <f>OFFSET(AU42,0,-1)+1</f>
        <v>6</v>
      </c>
      <c r="AV42" s="511"/>
      <c r="AW42" s="511"/>
      <c r="AX42" s="511"/>
      <c r="AY42" s="511"/>
      <c r="AZ42" s="511"/>
      <c r="BA42" s="496">
        <v>0</v>
      </c>
    </row>
    <row customHeight="1" ht="85.83333333333333">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126</v>
      </c>
      <c r="U43" s="300"/>
      <c r="V43" s="2242"/>
      <c r="W43" s="2243"/>
      <c r="X43" s="2243"/>
      <c r="Y43" s="2243"/>
      <c r="Z43" s="2243"/>
      <c r="AA43" s="2243"/>
      <c r="AB43" s="2243"/>
      <c r="AC43" s="2244"/>
      <c r="AD43" s="2242" t="str">
        <f>INDEX(PT_DIFFERENTIATION_NTAR,MATCH(A43,PT_DIFFERENTIATION_NTAR_ID,0))</f>
        <v>Льготный тариф на тепловую энергию, поставляемую для приготовления горячей воды в нецентрализованных системах горячего водоснабжения, в том числе в индивидуальных тепловых пунктах, населению и приравненным к нему категориям потребителей: управляющим организациям, товариществам собственников жилья, жилым кооперативам и иным специализированным потребительским кооперативам при заключении договоров снабжения коммунальными ресурсами для целей оказания коммунальных услуг населению</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0"/>
      <c r="AX43" s="500" t="str">
        <f>IF(T43="","",T43)</f>
        <v>Наименование тарифа</v>
      </c>
      <c r="AY43" s="500"/>
      <c r="AZ43" s="500"/>
      <c r="BA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404</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4"/>
      <c r="AU44" s="1258" t="s">
        <v>405</v>
      </c>
      <c r="AW44" s="500"/>
      <c r="AX44" s="500" t="str">
        <f>IF(T44="","",T44)</f>
        <v>Территория действия тарифа</v>
      </c>
      <c r="AY44" s="500"/>
      <c r="AZ44" s="500"/>
      <c r="BA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406</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4"/>
      <c r="AU45" s="1258" t="s">
        <v>407</v>
      </c>
      <c r="AW45" s="500"/>
      <c r="AX45" s="500" t="str">
        <f>IF(T45="","",T45)</f>
        <v>Наименование системы теплоснабжения </v>
      </c>
      <c r="AY45" s="500"/>
      <c r="AZ45" s="500"/>
      <c r="BA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408</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409</v>
      </c>
      <c r="AW46" s="500"/>
      <c r="AX46" s="500" t="str">
        <f>IF(T46="","",T46)</f>
        <v>Источник тепловой энергии  </v>
      </c>
      <c r="AY46" s="500"/>
      <c r="AZ46" s="500"/>
      <c r="BA46" s="1155">
        <v>21</v>
      </c>
    </row>
    <row customHeight="1" ht="49.5">
      <c r="A47" s="1363" t="s">
        <v>167</v>
      </c>
      <c r="B47" s="1363" t="s">
        <v>168</v>
      </c>
      <c r="C47" s="1363" t="s">
        <v>169</v>
      </c>
      <c r="D47" s="1363" t="s">
        <v>170</v>
      </c>
      <c r="E47" s="2259"/>
      <c r="F47" s="2259"/>
      <c r="G47" s="2259"/>
      <c r="H47" s="2259"/>
      <c r="I47" s="2256" t="str">
        <f>S46&amp;".1"</f>
        <v>1.1.1.1.1</v>
      </c>
      <c r="J47" s="1363"/>
      <c r="K47" s="1363"/>
      <c r="L47" s="1364" t="s">
        <v>410</v>
      </c>
      <c r="P47" s="2257">
        <v>1</v>
      </c>
      <c r="Q47" s="1331"/>
      <c r="R47" s="356"/>
      <c r="S47" s="1336" t="str">
        <f>$I47</f>
        <v>1.1.1.1.1</v>
      </c>
      <c r="T47" s="285" t="s">
        <v>411</v>
      </c>
      <c r="U47" s="300"/>
      <c r="V47" s="2245"/>
      <c r="W47" s="2246"/>
      <c r="X47" s="2246"/>
      <c r="Y47" s="2246"/>
      <c r="Z47" s="2246"/>
      <c r="AA47" s="2246"/>
      <c r="AB47" s="2246"/>
      <c r="AC47" s="2247"/>
      <c r="AD47" s="2245"/>
      <c r="AE47" s="2246"/>
      <c r="AF47" s="2246"/>
      <c r="AG47" s="2246"/>
      <c r="AH47" s="2246"/>
      <c r="AI47" s="2246"/>
      <c r="AJ47" s="2246"/>
      <c r="AK47" s="2246"/>
      <c r="AL47" s="2245"/>
      <c r="AM47" s="2246"/>
      <c r="AN47" s="2246"/>
      <c r="AO47" s="2246"/>
      <c r="AP47" s="2246"/>
      <c r="AQ47" s="2246"/>
      <c r="AR47" s="2246"/>
      <c r="AS47" s="2247"/>
      <c r="AT47" s="2247"/>
      <c r="AU47" s="1258" t="s">
        <v>412</v>
      </c>
      <c r="AW47" s="500"/>
      <c r="AX47" s="500" t="str">
        <f>IF(T47="","",T47)</f>
        <v>Схема подключения теплопотребляющей установки к коллектору источника тепловой энергии</v>
      </c>
      <c r="AY47" s="500"/>
      <c r="AZ47" s="500"/>
      <c r="BA47" s="1155">
        <v>47</v>
      </c>
    </row>
    <row customHeight="1" ht="22.049999999999997">
      <c r="A48" s="1363" t="s">
        <v>167</v>
      </c>
      <c r="B48" s="1363" t="s">
        <v>168</v>
      </c>
      <c r="C48" s="1363" t="s">
        <v>169</v>
      </c>
      <c r="D48" s="1363" t="s">
        <v>170</v>
      </c>
      <c r="E48" s="2259"/>
      <c r="F48" s="2259"/>
      <c r="G48" s="2259"/>
      <c r="H48" s="2259"/>
      <c r="I48" s="2286"/>
      <c r="J48" s="2256" t="str">
        <f>I47&amp;".1"</f>
        <v>1.1.1.1.1.1</v>
      </c>
      <c r="K48" s="1363"/>
      <c r="L48" s="1364" t="s">
        <v>413</v>
      </c>
      <c r="P48" s="2257"/>
      <c r="Q48" s="2257">
        <v>1</v>
      </c>
      <c r="R48" s="357"/>
      <c r="S48" s="1336" t="str">
        <f>$J48</f>
        <v>1.1.1.1.1.1</v>
      </c>
      <c r="T48" s="286" t="s">
        <v>414</v>
      </c>
      <c r="U48" s="300"/>
      <c r="V48" s="2245"/>
      <c r="W48" s="2246"/>
      <c r="X48" s="2246"/>
      <c r="Y48" s="2246"/>
      <c r="Z48" s="2246"/>
      <c r="AA48" s="2246"/>
      <c r="AB48" s="2246"/>
      <c r="AC48" s="2247"/>
      <c r="AD48" s="2245" t="s">
        <v>454</v>
      </c>
      <c r="AE48" s="2246"/>
      <c r="AF48" s="2246"/>
      <c r="AG48" s="2246"/>
      <c r="AH48" s="2246"/>
      <c r="AI48" s="2246"/>
      <c r="AJ48" s="2246"/>
      <c r="AK48" s="2246"/>
      <c r="AL48" s="2245"/>
      <c r="AM48" s="2246"/>
      <c r="AN48" s="2246"/>
      <c r="AO48" s="2246"/>
      <c r="AP48" s="2246"/>
      <c r="AQ48" s="2246"/>
      <c r="AR48" s="2246"/>
      <c r="AS48" s="2247"/>
      <c r="AT48" s="2247"/>
      <c r="AU48" s="1258" t="s">
        <v>415</v>
      </c>
      <c r="AW48" s="500"/>
      <c r="AX48" s="500" t="str">
        <f>IF(T48="","",T48)</f>
        <v>Группа потребителей</v>
      </c>
      <c r="AY48" s="500"/>
      <c r="AZ48" s="500"/>
      <c r="BA48" s="1155">
        <v>21</v>
      </c>
    </row>
    <row customHeight="1" ht="22.049999999999997">
      <c r="A49" s="1363" t="s">
        <v>167</v>
      </c>
      <c r="B49" s="1363" t="s">
        <v>168</v>
      </c>
      <c r="C49" s="1363" t="s">
        <v>169</v>
      </c>
      <c r="D49" s="1363" t="s">
        <v>170</v>
      </c>
      <c r="E49" s="2259"/>
      <c r="F49" s="2259"/>
      <c r="G49" s="2259"/>
      <c r="H49" s="2259"/>
      <c r="I49" s="2286"/>
      <c r="J49" s="2286"/>
      <c r="K49" s="2256" t="str">
        <f>J48&amp;".1"</f>
        <v>1.1.1.1.1.1.1</v>
      </c>
      <c r="L49" s="1364" t="s">
        <v>416</v>
      </c>
      <c r="P49" s="2257"/>
      <c r="Q49" s="2257"/>
      <c r="R49" s="357">
        <v>1</v>
      </c>
      <c r="S49" s="1336" t="str">
        <f>$K49</f>
        <v>1.1.1.1.1.1.1</v>
      </c>
      <c r="T49" s="1347" t="s">
        <v>455</v>
      </c>
      <c r="U49" s="300"/>
      <c r="V49" s="751"/>
      <c r="W49" s="325"/>
      <c r="X49" s="751"/>
      <c r="Y49" s="1257"/>
      <c r="Z49" s="2265"/>
      <c r="AA49" s="2107" t="s">
        <v>63</v>
      </c>
      <c r="AB49" s="2265"/>
      <c r="AC49" s="2107" t="s">
        <v>63</v>
      </c>
      <c r="AD49" s="751">
        <v>3173.78</v>
      </c>
      <c r="AE49" s="325"/>
      <c r="AF49" s="751"/>
      <c r="AG49" s="1257"/>
      <c r="AH49" s="2602">
        <v>46023</v>
      </c>
      <c r="AI49" s="2107" t="s">
        <v>63</v>
      </c>
      <c r="AJ49" s="2287">
        <v>46295</v>
      </c>
      <c r="AK49" s="2107" t="s">
        <v>63</v>
      </c>
      <c r="AL49" s="751">
        <v>3409.78</v>
      </c>
      <c r="AM49" s="325"/>
      <c r="AN49" s="751"/>
      <c r="AO49" s="1257"/>
      <c r="AP49" s="2602">
        <v>46296</v>
      </c>
      <c r="AQ49" s="2107" t="s">
        <v>63</v>
      </c>
      <c r="AR49" s="2602">
        <v>46387</v>
      </c>
      <c r="AS49" s="2107" t="s">
        <v>63</v>
      </c>
      <c r="AT49" s="1348"/>
      <c r="AU49" s="2253" t="s">
        <v>417</v>
      </c>
      <c r="AV49" s="511">
        <f>STRCHECKDATE(V50:AT50)</f>
      </c>
      <c r="AW49" s="500"/>
      <c r="AX49" s="500" t="str">
        <f>IF(T49="","",T49)</f>
        <v>вода</v>
      </c>
      <c r="AY49" s="500"/>
      <c r="AZ49" s="500"/>
      <c r="BA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46023-46295</v>
      </c>
      <c r="AH50" s="2266"/>
      <c r="AI50" s="2107"/>
      <c r="AJ50" s="2288"/>
      <c r="AK50" s="2107"/>
      <c r="AL50" s="325"/>
      <c r="AM50" s="325"/>
      <c r="AN50" s="325"/>
      <c r="AO50" s="328" t="str">
        <f>AP49&amp;"-"&amp;AR49</f>
        <v>46296-46387</v>
      </c>
      <c r="AP50" s="2309"/>
      <c r="AQ50" s="2107"/>
      <c r="AR50" s="2309"/>
      <c r="AS50" s="2107"/>
      <c r="AT50" s="1349"/>
      <c r="AU50" s="2254"/>
      <c r="AW50" s="500"/>
      <c r="AX50" s="500" t="str">
        <f>IF(T50="","",T50)</f>
        <v/>
      </c>
      <c r="AY50" s="500"/>
      <c r="AZ50" s="500"/>
      <c r="BA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2699"/>
      <c r="AM51" s="2700"/>
      <c r="AN51" s="2701"/>
      <c r="AO51" s="2702"/>
      <c r="AP51" s="2703"/>
      <c r="AQ51" s="2704"/>
      <c r="AR51" s="2705"/>
      <c r="AS51" s="2706"/>
      <c r="AT51" s="324"/>
      <c r="AU51" s="2255"/>
      <c r="AW51" s="500"/>
      <c r="AX51" s="500" t="str">
        <f>IF(T51="","",T51)</f>
        <v>Добавить вид теплоносителя (параметры теплоносителя)</v>
      </c>
      <c r="AY51" s="500"/>
      <c r="AZ51" s="500"/>
      <c r="BA51" s="1155">
        <v>11</v>
      </c>
    </row>
    <row s="1850" customFormat="1" customHeight="1" ht="21">
      <c r="A52" s="1363"/>
      <c r="B52" s="1363"/>
      <c r="C52" s="1363"/>
      <c r="D52" s="1363"/>
      <c r="E52" s="2259"/>
      <c r="F52" s="2259"/>
      <c r="G52" s="2259"/>
      <c r="H52" s="2259"/>
      <c r="I52" s="2286"/>
      <c r="J52" s="2256" t="str">
        <f>I47&amp;".2"</f>
        <v>1.1.1.1.1.2</v>
      </c>
      <c r="K52" s="1363"/>
      <c r="L52" s="1369" t="s">
        <v>413</v>
      </c>
      <c r="M52" s="1366"/>
      <c r="N52" s="1366"/>
      <c r="O52" s="1776"/>
      <c r="P52" s="2374"/>
      <c r="Q52" s="683" t="s">
        <v>452</v>
      </c>
      <c r="R52" s="357"/>
      <c r="S52" s="2273" t="str">
        <f>$J52</f>
        <v>1.1.1.1.1.2</v>
      </c>
      <c r="T52" s="286" t="s">
        <v>414</v>
      </c>
      <c r="U52" s="300"/>
      <c r="V52" s="2245"/>
      <c r="W52" s="2246"/>
      <c r="X52" s="2246"/>
      <c r="Y52" s="2246"/>
      <c r="Z52" s="2246"/>
      <c r="AA52" s="2246"/>
      <c r="AB52" s="2246"/>
      <c r="AC52" s="2247"/>
      <c r="AD52" s="2245" t="s">
        <v>454</v>
      </c>
      <c r="AE52" s="2246"/>
      <c r="AF52" s="2246"/>
      <c r="AG52" s="2246"/>
      <c r="AH52" s="2246"/>
      <c r="AI52" s="2246"/>
      <c r="AJ52" s="2246"/>
      <c r="AK52" s="2246"/>
      <c r="AL52" s="2245"/>
      <c r="AM52" s="2246"/>
      <c r="AN52" s="2246"/>
      <c r="AO52" s="2246"/>
      <c r="AP52" s="2246"/>
      <c r="AQ52" s="2246"/>
      <c r="AR52" s="2246"/>
      <c r="AS52" s="2247"/>
      <c r="AT52" s="2247"/>
      <c r="AU52" s="1258" t="s">
        <v>415</v>
      </c>
      <c r="AV52" s="1642"/>
      <c r="AW52" s="1624"/>
      <c r="AX52" s="1624" t="str">
        <f>IF(T52="","",T52)</f>
        <v>Группа потребителей</v>
      </c>
      <c r="AY52" s="1624"/>
      <c r="AZ52" s="1624"/>
      <c r="BA52" s="1635">
        <v>0</v>
      </c>
    </row>
    <row s="1850" customFormat="1" customHeight="1" ht="21">
      <c r="A53" s="1363"/>
      <c r="B53" s="1363"/>
      <c r="C53" s="1363"/>
      <c r="D53" s="1363"/>
      <c r="E53" s="2259"/>
      <c r="F53" s="2259"/>
      <c r="G53" s="2259"/>
      <c r="H53" s="2259"/>
      <c r="I53" s="2286"/>
      <c r="J53" s="2286" t="str">
        <f>I47&amp;".1"</f>
        <v>1.1.1.1.1.1</v>
      </c>
      <c r="K53" s="2256" t="str">
        <f>J52&amp;".1"</f>
        <v>1.1.1.1.1.2.1</v>
      </c>
      <c r="L53" s="1369" t="s">
        <v>416</v>
      </c>
      <c r="M53" s="1366"/>
      <c r="N53" s="1366"/>
      <c r="O53" s="1366"/>
      <c r="P53" s="2374"/>
      <c r="Q53" s="2374"/>
      <c r="R53" s="357">
        <v>1</v>
      </c>
      <c r="S53" s="2273" t="str">
        <f>$K53</f>
        <v>1.1.1.1.1.2.1</v>
      </c>
      <c r="T53" s="1347" t="s">
        <v>455</v>
      </c>
      <c r="U53" s="300"/>
      <c r="V53" s="751"/>
      <c r="W53" s="325"/>
      <c r="X53" s="751"/>
      <c r="Y53" s="1257"/>
      <c r="Z53" s="2602"/>
      <c r="AA53" s="2107" t="s">
        <v>63</v>
      </c>
      <c r="AB53" s="2602"/>
      <c r="AC53" s="2107" t="s">
        <v>63</v>
      </c>
      <c r="AD53" s="751">
        <v>2780.65</v>
      </c>
      <c r="AE53" s="325"/>
      <c r="AF53" s="751"/>
      <c r="AG53" s="1257"/>
      <c r="AH53" s="2602">
        <v>46023</v>
      </c>
      <c r="AI53" s="2107" t="s">
        <v>63</v>
      </c>
      <c r="AJ53" s="2602">
        <v>46295</v>
      </c>
      <c r="AK53" s="2107" t="s">
        <v>63</v>
      </c>
      <c r="AL53" s="751">
        <v>3086.52</v>
      </c>
      <c r="AM53" s="325"/>
      <c r="AN53" s="751"/>
      <c r="AO53" s="1257"/>
      <c r="AP53" s="2602">
        <v>46296</v>
      </c>
      <c r="AQ53" s="2107" t="s">
        <v>63</v>
      </c>
      <c r="AR53" s="2602">
        <v>46387</v>
      </c>
      <c r="AS53" s="2107" t="s">
        <v>63</v>
      </c>
      <c r="AT53" s="325"/>
      <c r="AU53" s="2253" t="s">
        <v>417</v>
      </c>
      <c r="AV53" s="1642">
        <f>STRCHECKDATE(V54:AT54)</f>
      </c>
      <c r="AW53" s="1624"/>
      <c r="AX53" s="1624" t="str">
        <f>IF(T53="","",T53)</f>
        <v>вода</v>
      </c>
      <c r="AY53" s="1624"/>
      <c r="AZ53" s="1624"/>
      <c r="BA53" s="1635">
        <v>0</v>
      </c>
    </row>
    <row s="1850" customFormat="1" customHeight="1" ht="0.75">
      <c r="A54" s="1363"/>
      <c r="B54" s="1363"/>
      <c r="C54" s="1363"/>
      <c r="D54" s="1363"/>
      <c r="E54" s="2259"/>
      <c r="F54" s="2259"/>
      <c r="G54" s="2259"/>
      <c r="H54" s="2259"/>
      <c r="I54" s="2286"/>
      <c r="J54" s="2286" t="str">
        <f>I47&amp;".1"</f>
        <v>1.1.1.1.1.1</v>
      </c>
      <c r="K54" s="2256"/>
      <c r="L54" s="1369"/>
      <c r="M54" s="1366"/>
      <c r="N54" s="1366"/>
      <c r="O54" s="1366"/>
      <c r="P54" s="2374"/>
      <c r="Q54" s="2374"/>
      <c r="R54" s="357"/>
      <c r="S54" s="2513"/>
      <c r="T54" s="300"/>
      <c r="U54" s="300"/>
      <c r="V54" s="325"/>
      <c r="W54" s="325"/>
      <c r="X54" s="325"/>
      <c r="Y54" s="328" t="str">
        <f>Z53&amp;"-"&amp;AB53</f>
        <v>-</v>
      </c>
      <c r="Z54" s="2309"/>
      <c r="AA54" s="2107"/>
      <c r="AB54" s="2309"/>
      <c r="AC54" s="2107"/>
      <c r="AD54" s="325"/>
      <c r="AE54" s="325"/>
      <c r="AF54" s="325"/>
      <c r="AG54" s="328" t="str">
        <f>AH53&amp;"-"&amp;AJ53</f>
        <v>46023-46295</v>
      </c>
      <c r="AH54" s="2309"/>
      <c r="AI54" s="2107"/>
      <c r="AJ54" s="2309"/>
      <c r="AK54" s="2107"/>
      <c r="AL54" s="325"/>
      <c r="AM54" s="325"/>
      <c r="AN54" s="325"/>
      <c r="AO54" s="328" t="str">
        <f>AP53&amp;"-"&amp;AR53</f>
        <v>46296-46387</v>
      </c>
      <c r="AP54" s="2309"/>
      <c r="AQ54" s="2107"/>
      <c r="AR54" s="2309"/>
      <c r="AS54" s="2107"/>
      <c r="AT54" s="325"/>
      <c r="AU54" s="2254"/>
      <c r="AV54" s="1642"/>
      <c r="AW54" s="1624"/>
      <c r="AX54" s="1624" t="str">
        <f>IF(T54="","",T54)</f>
        <v/>
      </c>
      <c r="AY54" s="1624"/>
      <c r="AZ54" s="1624"/>
      <c r="BA54" s="1635">
        <v>0</v>
      </c>
    </row>
    <row s="1850" customFormat="1" customHeight="1" ht="15">
      <c r="A55" s="1363"/>
      <c r="B55" s="1363"/>
      <c r="C55" s="1363"/>
      <c r="D55" s="1363"/>
      <c r="E55" s="2259"/>
      <c r="F55" s="2259"/>
      <c r="G55" s="2259"/>
      <c r="H55" s="2259"/>
      <c r="I55" s="2286"/>
      <c r="J55" s="2256" t="str">
        <f>I47&amp;".1"</f>
        <v>1.1.1.1.1.1</v>
      </c>
      <c r="K55" s="1363"/>
      <c r="L55" s="1369"/>
      <c r="M55" s="1366"/>
      <c r="N55" s="1366"/>
      <c r="O55" s="1776"/>
      <c r="P55" s="2374"/>
      <c r="Q55" s="2374"/>
      <c r="R55" s="356"/>
      <c r="S55" s="2707"/>
      <c r="T55" s="2708" t="s">
        <v>418</v>
      </c>
      <c r="U55" s="2709"/>
      <c r="V55" s="2710"/>
      <c r="W55" s="2711"/>
      <c r="X55" s="2712"/>
      <c r="Y55" s="2713"/>
      <c r="Z55" s="2714"/>
      <c r="AA55" s="2715"/>
      <c r="AB55" s="2716"/>
      <c r="AC55" s="2717"/>
      <c r="AD55" s="2718"/>
      <c r="AE55" s="2719"/>
      <c r="AF55" s="2720"/>
      <c r="AG55" s="2721"/>
      <c r="AH55" s="2722"/>
      <c r="AI55" s="2723"/>
      <c r="AJ55" s="2724"/>
      <c r="AK55" s="2725"/>
      <c r="AL55" s="2726"/>
      <c r="AM55" s="2727"/>
      <c r="AN55" s="2728"/>
      <c r="AO55" s="2729"/>
      <c r="AP55" s="2730"/>
      <c r="AQ55" s="2731"/>
      <c r="AR55" s="2732"/>
      <c r="AS55" s="2733"/>
      <c r="AT55" s="2734"/>
      <c r="AU55" s="2255"/>
      <c r="AV55" s="1642"/>
      <c r="AW55" s="1624"/>
      <c r="AX55" s="1624" t="str">
        <f>IF(T55="","",T55)</f>
        <v>Добавить вид теплоносителя (параметры теплоносителя)</v>
      </c>
      <c r="AY55" s="1624"/>
      <c r="AZ55" s="1624"/>
      <c r="BA55" s="1635">
        <v>0</v>
      </c>
    </row>
    <row customHeight="1" ht="11.549999999999999">
      <c r="A56" s="1363" t="s">
        <v>167</v>
      </c>
      <c r="B56" s="1363" t="s">
        <v>168</v>
      </c>
      <c r="C56" s="1363" t="s">
        <v>169</v>
      </c>
      <c r="D56" s="1363" t="s">
        <v>170</v>
      </c>
      <c r="E56" s="2259"/>
      <c r="F56" s="2259"/>
      <c r="G56" s="2259"/>
      <c r="H56" s="2259"/>
      <c r="I56" s="2256"/>
      <c r="J56" s="1363"/>
      <c r="K56" s="1363"/>
      <c r="L56" s="1364"/>
      <c r="P56" s="2257"/>
      <c r="Q56" s="1331"/>
      <c r="R56" s="356"/>
      <c r="S56" s="1278"/>
      <c r="T56" s="287" t="s">
        <v>419</v>
      </c>
      <c r="U56" s="367"/>
      <c r="V56" s="367"/>
      <c r="W56" s="367"/>
      <c r="X56" s="367"/>
      <c r="Y56" s="367"/>
      <c r="Z56" s="367"/>
      <c r="AA56" s="367"/>
      <c r="AB56" s="367"/>
      <c r="AC56" s="366"/>
      <c r="AD56" s="367"/>
      <c r="AE56" s="367"/>
      <c r="AF56" s="367"/>
      <c r="AG56" s="367"/>
      <c r="AH56" s="367"/>
      <c r="AI56" s="367"/>
      <c r="AJ56" s="367"/>
      <c r="AK56" s="366"/>
      <c r="AL56" s="2735"/>
      <c r="AM56" s="2736"/>
      <c r="AN56" s="2737"/>
      <c r="AO56" s="2738"/>
      <c r="AP56" s="2739"/>
      <c r="AQ56" s="2740"/>
      <c r="AR56" s="2741"/>
      <c r="AS56" s="2742"/>
      <c r="AT56" s="367"/>
      <c r="AU56" s="303"/>
      <c r="AW56" s="500"/>
      <c r="AX56" s="500" t="str">
        <f>IF(T56="","",T56)</f>
        <v>Добавить группу потребителей</v>
      </c>
      <c r="AY56" s="500"/>
      <c r="AZ56" s="500"/>
      <c r="BA56" s="1155">
        <v>11</v>
      </c>
    </row>
    <row customHeight="1" ht="14.699999999999998">
      <c r="A57" s="1363" t="s">
        <v>167</v>
      </c>
      <c r="B57" s="1363" t="s">
        <v>168</v>
      </c>
      <c r="C57" s="1363" t="s">
        <v>169</v>
      </c>
      <c r="D57" s="1363" t="s">
        <v>170</v>
      </c>
      <c r="E57" s="2259"/>
      <c r="F57" s="2259"/>
      <c r="G57" s="2259"/>
      <c r="H57" s="2258"/>
      <c r="I57" s="1363"/>
      <c r="J57" s="1363"/>
      <c r="K57" s="1363"/>
      <c r="L57" s="1364"/>
      <c r="M57" s="1365"/>
      <c r="N57" s="1365"/>
      <c r="O57" s="537"/>
      <c r="P57" s="360"/>
      <c r="Q57" s="375"/>
      <c r="R57" s="355"/>
      <c r="S57" s="1278"/>
      <c r="T57" s="365" t="s">
        <v>420</v>
      </c>
      <c r="U57" s="367"/>
      <c r="V57" s="367"/>
      <c r="W57" s="367"/>
      <c r="X57" s="367"/>
      <c r="Y57" s="367"/>
      <c r="Z57" s="367"/>
      <c r="AA57" s="367"/>
      <c r="AB57" s="367"/>
      <c r="AC57" s="366"/>
      <c r="AD57" s="367"/>
      <c r="AE57" s="367"/>
      <c r="AF57" s="367"/>
      <c r="AG57" s="367"/>
      <c r="AH57" s="367"/>
      <c r="AI57" s="367"/>
      <c r="AJ57" s="367"/>
      <c r="AK57" s="366"/>
      <c r="AL57" s="2743"/>
      <c r="AM57" s="2744"/>
      <c r="AN57" s="2745"/>
      <c r="AO57" s="2746"/>
      <c r="AP57" s="2747"/>
      <c r="AQ57" s="2748"/>
      <c r="AR57" s="2749"/>
      <c r="AS57" s="2750"/>
      <c r="AT57" s="367"/>
      <c r="AU57" s="303"/>
      <c r="AW57" s="500"/>
      <c r="AX57" s="500" t="str">
        <f>IF(T57="","",T57)</f>
        <v>Добавить схему подключения</v>
      </c>
      <c r="AY57" s="500"/>
      <c r="AZ57" s="500"/>
      <c r="BA57" s="1155">
        <v>14</v>
      </c>
    </row>
    <row s="1642" customFormat="1" customHeight="1" ht="1.05">
      <c r="A58" s="1343" t="s">
        <v>167</v>
      </c>
      <c r="B58" s="1343" t="s">
        <v>168</v>
      </c>
      <c r="C58" s="1343" t="s">
        <v>169</v>
      </c>
      <c r="D58" s="1314"/>
      <c r="E58" s="2259"/>
      <c r="F58" s="2259"/>
      <c r="G58" s="2258"/>
      <c r="H58" s="1314"/>
      <c r="I58" s="1314"/>
      <c r="J58" s="1314"/>
      <c r="K58" s="1314"/>
      <c r="L58" s="1339"/>
      <c r="M58" s="1315"/>
      <c r="N58" s="1315"/>
      <c r="P58" s="1316"/>
      <c r="Q58" s="1317"/>
      <c r="R58" s="1316"/>
      <c r="S58" s="1322"/>
      <c r="T58" s="1325" t="s">
        <v>171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167</v>
      </c>
      <c r="B59" s="1343" t="s">
        <v>168</v>
      </c>
      <c r="C59" s="1314"/>
      <c r="D59" s="1314"/>
      <c r="E59" s="2259"/>
      <c r="F59" s="2258"/>
      <c r="G59" s="1314"/>
      <c r="H59" s="1314"/>
      <c r="I59" s="1314"/>
      <c r="J59" s="1314"/>
      <c r="K59" s="1314"/>
      <c r="L59" s="1339"/>
      <c r="M59" s="1321"/>
      <c r="N59" s="1321"/>
      <c r="P59" s="1316"/>
      <c r="Q59" s="1317"/>
      <c r="R59" s="1316"/>
      <c r="S59" s="1322"/>
      <c r="T59" s="1325" t="s">
        <v>172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167</v>
      </c>
      <c r="B60" s="1343"/>
      <c r="C60" s="1343"/>
      <c r="D60" s="1343"/>
      <c r="E60" s="2258"/>
      <c r="F60" s="1343"/>
      <c r="G60" s="1343"/>
      <c r="H60" s="1343"/>
      <c r="I60" s="1343"/>
      <c r="J60" s="1343"/>
      <c r="K60" s="1343"/>
      <c r="L60" s="1346"/>
      <c r="M60" s="1321"/>
      <c r="N60" s="1321"/>
      <c r="O60" s="518"/>
      <c r="P60" s="380"/>
      <c r="Q60" s="1344"/>
      <c r="R60" s="380"/>
      <c r="S60" s="1322"/>
      <c r="T60" s="1325" t="s">
        <v>173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14"/>
      <c r="B61" s="1314"/>
      <c r="C61" s="1314"/>
      <c r="D61" s="1314"/>
      <c r="E61" s="1343"/>
      <c r="F61" s="1314"/>
      <c r="G61" s="1314"/>
      <c r="H61" s="1314"/>
      <c r="I61" s="1314"/>
      <c r="J61" s="1314"/>
      <c r="K61" s="1314"/>
      <c r="L61" s="1339"/>
      <c r="M61" s="1321"/>
      <c r="N61" s="1321"/>
      <c r="P61" s="1316"/>
      <c r="Q61" s="1317"/>
      <c r="R61" s="1316"/>
      <c r="S61" s="1322"/>
      <c r="T61" s="1325" t="s">
        <v>174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789"/>
      <c r="AX61" s="789" t="str">
        <f>IF(T61="","",T61)</f>
        <v>Добавить наименование тарифа</v>
      </c>
      <c r="AY61" s="789"/>
      <c r="AZ61" s="789"/>
      <c r="BA61" s="518">
        <v>1</v>
      </c>
    </row>
    <row customHeight="1" ht="11.549999999999999">
      <c r="M62" s="1160"/>
      <c r="N62" s="1160"/>
      <c r="O62" s="537"/>
      <c r="P62" s="1155"/>
      <c r="Q62" s="1155"/>
      <c r="R62" s="1155"/>
      <c r="S62" s="1155"/>
      <c r="AL62" s="1635"/>
      <c r="AM62" s="1635"/>
      <c r="AN62" s="1635"/>
      <c r="AO62" s="1635"/>
      <c r="AP62" s="1635"/>
      <c r="AQ62" s="1635"/>
      <c r="AR62" s="1635"/>
      <c r="AS62" s="1635"/>
      <c r="AV62" s="1155"/>
      <c r="AW62" s="1155"/>
      <c r="AX62" s="1155"/>
      <c r="AY62" s="1155"/>
      <c r="AZ62" s="1155"/>
      <c r="BA62" s="1155">
        <v>11</v>
      </c>
    </row>
    <row customHeight="1" ht="28.5">
      <c r="O63" s="537"/>
      <c r="S63" s="1253"/>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285"/>
      <c r="AU63" s="2285"/>
      <c r="BA63" s="1155">
        <v>27</v>
      </c>
    </row>
    <row customHeight="1" ht="65.25">
      <c r="O64" s="537"/>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285"/>
      <c r="AU64" s="2285"/>
      <c r="BA64" s="1155">
        <v>62</v>
      </c>
    </row>
    <row customHeight="1" ht="14.699999999999998">
      <c r="O65" s="537"/>
      <c r="AL65" s="1635"/>
      <c r="AM65" s="1635"/>
      <c r="AN65" s="1635"/>
      <c r="AO65" s="1635"/>
      <c r="AP65" s="1635"/>
      <c r="AQ65" s="1635"/>
      <c r="AR65" s="1635"/>
      <c r="AS65" s="1635"/>
      <c r="BA65" s="1155">
        <v>14</v>
      </c>
    </row>
    <row customHeight="1" ht="18.75">
      <c r="O66" s="537"/>
      <c r="S66" s="1253"/>
      <c r="T66" s="2285"/>
      <c r="U66" s="2285"/>
      <c r="V66" s="2285"/>
      <c r="W66" s="2285"/>
      <c r="X66" s="2285"/>
      <c r="Y66" s="2285"/>
      <c r="Z66" s="2285"/>
      <c r="AA66" s="2285"/>
      <c r="AB66" s="2285"/>
      <c r="AC66" s="2285"/>
      <c r="AD66" s="2285"/>
      <c r="AE66" s="2285"/>
      <c r="AF66" s="2285"/>
      <c r="AG66" s="2285"/>
      <c r="AH66" s="2285"/>
      <c r="AI66" s="2285"/>
      <c r="AJ66" s="2285"/>
      <c r="AK66" s="2285"/>
      <c r="AL66" s="2385"/>
      <c r="AM66" s="2385"/>
      <c r="AN66" s="2385"/>
      <c r="AO66" s="2385"/>
      <c r="AP66" s="2385"/>
      <c r="AQ66" s="2385"/>
      <c r="AR66" s="2385"/>
      <c r="AS66" s="2385"/>
      <c r="AT66" s="2285"/>
      <c r="AU66" s="2285"/>
      <c r="BA66" s="1155">
        <v>18</v>
      </c>
    </row>
    <row customHeight="1" ht="18.75">
      <c r="O67" s="537"/>
      <c r="T67" s="2285"/>
      <c r="U67" s="2285"/>
      <c r="V67" s="2285"/>
      <c r="W67" s="2285"/>
      <c r="X67" s="2285"/>
      <c r="Y67" s="2285"/>
      <c r="Z67" s="2285"/>
      <c r="AA67" s="2285"/>
      <c r="AB67" s="2285"/>
      <c r="AC67" s="2285"/>
      <c r="AD67" s="2285"/>
      <c r="AE67" s="2285"/>
      <c r="AF67" s="2285"/>
      <c r="AG67" s="2285"/>
      <c r="AH67" s="2285"/>
      <c r="AI67" s="2285"/>
      <c r="AJ67" s="2285"/>
      <c r="AK67" s="2285"/>
      <c r="AL67" s="2385"/>
      <c r="AM67" s="2385"/>
      <c r="AN67" s="2385"/>
      <c r="AO67" s="2385"/>
      <c r="AP67" s="2385"/>
      <c r="AQ67" s="2385"/>
      <c r="AR67" s="2385"/>
      <c r="AS67" s="2385"/>
      <c r="AT67" s="2285"/>
      <c r="AU67" s="2285"/>
      <c r="BA67" s="1155">
        <v>18</v>
      </c>
    </row>
    <row customHeight="1" ht="29.25">
      <c r="O68" s="537"/>
      <c r="S68" s="1253"/>
      <c r="T68" s="2285"/>
      <c r="U68" s="2285"/>
      <c r="V68" s="2285"/>
      <c r="W68" s="2285"/>
      <c r="X68" s="2285"/>
      <c r="Y68" s="2285"/>
      <c r="Z68" s="2285"/>
      <c r="AA68" s="2285"/>
      <c r="AB68" s="2285"/>
      <c r="AC68" s="2285"/>
      <c r="AD68" s="2285"/>
      <c r="AE68" s="2285"/>
      <c r="AF68" s="2285"/>
      <c r="AG68" s="2285"/>
      <c r="AH68" s="2285"/>
      <c r="AI68" s="2285"/>
      <c r="AJ68" s="2285"/>
      <c r="AK68" s="2285"/>
      <c r="AL68" s="2385"/>
      <c r="AM68" s="2385"/>
      <c r="AN68" s="2385"/>
      <c r="AO68" s="2385"/>
      <c r="AP68" s="2385"/>
      <c r="AQ68" s="2385"/>
      <c r="AR68" s="2385"/>
      <c r="AS68" s="2385"/>
      <c r="AT68" s="2285"/>
      <c r="AU68" s="2285"/>
      <c r="BA68" s="1155">
        <v>28</v>
      </c>
    </row>
    <row customHeight="1" ht="22.5" hidden="1">
      <c r="A69" s="1160" t="s">
        <v>84</v>
      </c>
      <c r="B69" s="1160">
        <v>0</v>
      </c>
      <c r="C69" s="1160">
        <v>0</v>
      </c>
      <c r="D69" s="1160">
        <v>0</v>
      </c>
      <c r="E69" s="1160">
        <v>0</v>
      </c>
      <c r="F69" s="1160">
        <v>0</v>
      </c>
      <c r="G69" s="1160">
        <v>0</v>
      </c>
      <c r="H69" s="1160">
        <v>0</v>
      </c>
      <c r="I69" s="1160">
        <v>0</v>
      </c>
      <c r="J69" s="1160">
        <v>0</v>
      </c>
      <c r="K69" s="1160">
        <v>0</v>
      </c>
      <c r="L69" s="1329">
        <v>0</v>
      </c>
      <c r="M69" s="1362">
        <v>0</v>
      </c>
      <c r="N69" s="1362">
        <v>0</v>
      </c>
      <c r="O69" s="1362">
        <v>0</v>
      </c>
      <c r="P69" s="1328">
        <v>3</v>
      </c>
      <c r="Q69" s="344">
        <v>3</v>
      </c>
      <c r="R69" s="344">
        <v>3</v>
      </c>
      <c r="S69" s="581">
        <v>12</v>
      </c>
      <c r="T69" s="1155">
        <v>31</v>
      </c>
      <c r="U69" s="1155">
        <v>0</v>
      </c>
      <c r="V69" s="1155">
        <v>0</v>
      </c>
      <c r="W69" s="1155">
        <v>0</v>
      </c>
      <c r="X69" s="1155">
        <v>0</v>
      </c>
      <c r="Y69" s="1155">
        <v>0</v>
      </c>
      <c r="Z69" s="1155">
        <v>0</v>
      </c>
      <c r="AA69" s="1155">
        <v>0</v>
      </c>
      <c r="AB69" s="1155">
        <v>0</v>
      </c>
      <c r="AC69" s="1155">
        <v>0</v>
      </c>
      <c r="AD69" s="1155">
        <v>24</v>
      </c>
      <c r="AE69" s="1155">
        <v>0</v>
      </c>
      <c r="AF69" s="1155">
        <v>24</v>
      </c>
      <c r="AG69" s="1155">
        <v>24</v>
      </c>
      <c r="AH69" s="1155">
        <v>11</v>
      </c>
      <c r="AI69" s="1155">
        <v>3</v>
      </c>
      <c r="AJ69" s="1155">
        <v>11</v>
      </c>
      <c r="AK69" s="1155">
        <v>0</v>
      </c>
      <c r="AL69" s="1635">
        <v>0</v>
      </c>
      <c r="AM69" s="1635">
        <v>0</v>
      </c>
      <c r="AN69" s="1635">
        <v>0</v>
      </c>
      <c r="AO69" s="1635">
        <v>0</v>
      </c>
      <c r="AP69" s="1635">
        <v>0</v>
      </c>
      <c r="AQ69" s="1635">
        <v>0</v>
      </c>
      <c r="AR69" s="1635">
        <v>0</v>
      </c>
      <c r="AS69" s="1635">
        <v>0</v>
      </c>
      <c r="AT69" s="1155">
        <v>4</v>
      </c>
      <c r="AU69" s="1155">
        <v>115</v>
      </c>
      <c r="AV69" s="511">
        <v>10</v>
      </c>
      <c r="AW69" s="511">
        <v>10</v>
      </c>
      <c r="AX69" s="511">
        <v>10</v>
      </c>
      <c r="AY69" s="511">
        <v>10</v>
      </c>
      <c r="AZ69" s="511">
        <v>10</v>
      </c>
      <c r="BA69" s="1155">
        <v>23</v>
      </c>
    </row>
  </sheetData>
  <sheetProtection formatColumns="0" formatRows="0" autoFilter="0" sort="0" insertRows="0" insertColumns="1" deleteRows="0" deleteColumns="0"/>
  <mergeCells count="153">
    <mergeCell ref="T67:AU67"/>
    <mergeCell ref="T68:AU68"/>
    <mergeCell ref="T66:AU66"/>
    <mergeCell ref="AU49:AU51"/>
    <mergeCell ref="T63:AU63"/>
    <mergeCell ref="T64:AU64"/>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60"/>
    <mergeCell ref="V43:AC43"/>
    <mergeCell ref="AD43:AT43"/>
    <mergeCell ref="F44:F59"/>
    <mergeCell ref="V44:AC44"/>
    <mergeCell ref="AD44:AT44"/>
    <mergeCell ref="G45:G58"/>
    <mergeCell ref="V45:AC45"/>
    <mergeCell ref="AD45:AT45"/>
    <mergeCell ref="H46:H57"/>
    <mergeCell ref="V46:AC46"/>
    <mergeCell ref="AD46:AT46"/>
    <mergeCell ref="I47:I56"/>
    <mergeCell ref="P47:P56"/>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U53:AU55"/>
    <mergeCell ref="AH53:AH54"/>
    <mergeCell ref="AI53:AI54"/>
    <mergeCell ref="AJ53:AJ54"/>
    <mergeCell ref="AK53:AK54"/>
    <mergeCell ref="V52:AC52"/>
    <mergeCell ref="AD52:AT52"/>
    <mergeCell ref="J52:J55"/>
    <mergeCell ref="Q52:Q55"/>
    <mergeCell ref="K53:K54"/>
    <mergeCell ref="Z53:Z54"/>
    <mergeCell ref="AA53:AA54"/>
    <mergeCell ref="AB53:AB54"/>
    <mergeCell ref="AC53:AC54"/>
    <mergeCell ref="AP53:AP54"/>
    <mergeCell ref="AQ53:AQ54"/>
    <mergeCell ref="AR53:AR54"/>
    <mergeCell ref="AS53:AS54"/>
  </mergeCells>
  <dataValidations count="8">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AO9 AO50 Y54 AG54 AO54"/>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AS327733 AK393269:AS393269 AK49 AQ49 AS49 AK524341:AS524341 AK8 AQ8 AS8 AK589877:AS589877 AK655413:AS655413 AK17 AK720949:AS720949 AK786485:AS786485 AK852021:AS852021 AK917557:AS917557 AK983093:AS983093 AK65589:AS65589 AK131125:AS131125 AI49 AK458805:AS458805 AI8 AC8 AA8 AI17 AK196661:AS196661 AA49 AC49 AK262197:AS262197 AA53 AC53 AI53 AK53 AQ53 AS5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AP8 AR8 AP49 AR49 Z53 AB53 AH53 AJ53 AP53 AR53"/>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textLength" operator="lessThanOrEqual" allowBlank="1" showInputMessage="1" showErrorMessage="1" errorTitle="Ошибка" error="Допускается ввод не более 900 символов!" sqref="AU65583:AU65590 AU131119:AU131126 AU196655:AU196662 AU262191:AU262198 AU327727:AU327734 AU393263:AU393270 AU458799:AU458806 AU524335:AU524342 AU589871:AU589878 AU655407:AU655414 AU720943:AU720950 AU786479:AU786486 AU852015:AU852022 AU917551:AU917558 AU983087:AU983094">
      <formula1>900</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allowBlank="1" sqref="S131127:AU131133 S196663:AU196669 S262199:AU262205 S327735:AU327741 S393271:AU393277 S458807:AU458813 S524343:AU524349 S589879:AU589885 S655415:AU655421 S720951:AU720957 S786487:AU786493 S852023:AU852029 S917559:AU917565 S983095:AU983101 S65591:AU65597"/>
    <dataValidation type="list" allowBlank="1" showInputMessage="1" errorTitle="Ошибка" error="Выберите значение из списка" prompt="Выберите значение из списка" sqref="V983092:AT983092 V65588:AT65588 V131124:AT131124 V196660:AT196660 V262196:AT262196 V327732:AT327732 V393268:AT393268 V458804:AT458804 V524340:AT524340 V589876:AT589876 V655412:AT655412 V720948:AT720948 V786484:AT786484 V852020:AT852020 V917556:AT917556">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7EFB5-02B5-5DFB-471C-B768EDC19DB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Министерство тарифов и энергетики Псковской области</v>
      </c>
      <c r="W29" s="2251"/>
      <c r="X29" s="2251"/>
      <c r="Y29" s="2251"/>
      <c r="Z29" s="2251"/>
      <c r="AA29" s="2251"/>
      <c r="AB29" s="2251"/>
      <c r="AC29" s="1635"/>
      <c r="AD29" s="2251" t="str">
        <f>IF(TITLE_NAME_OR_PR_CHANGE="",IF(TITLE_NAME_OR_PR="","",TITLE_NAME_OR_PR),TITLE_NAME_OR_PR_CHANGE)</f>
        <v>Министерство тарифов и энергетики Псковской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46010</v>
      </c>
      <c r="W30" s="2264"/>
      <c r="X30" s="2264"/>
      <c r="Y30" s="2264"/>
      <c r="Z30" s="2264"/>
      <c r="AA30" s="2264"/>
      <c r="AB30" s="2264"/>
      <c r="AC30" s="1635"/>
      <c r="AD30" s="2264" t="str">
        <f>IF(TITLE_DATE_PR_CHANGE="",IF(TITLE_DATE_PR="","",TITLE_DATE_PR),TITLE_DATE_PR_CHANGE)</f>
        <v>46010</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314-в</v>
      </c>
      <c r="W31" s="2251"/>
      <c r="X31" s="2251"/>
      <c r="Y31" s="2251"/>
      <c r="Z31" s="2251"/>
      <c r="AA31" s="2251"/>
      <c r="AB31" s="2251"/>
      <c r="AC31" s="1635"/>
      <c r="AD31" s="2251" t="str">
        <f>IF(TITLE_NUMBER_PR_CHANGE="",IF(TITLE_NUMBER_PR="","",TITLE_NUMBER_PR),TITLE_NUMBER_PR_CHANGE)</f>
        <v>314-в</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http://pravo.pskov.ru/</v>
      </c>
      <c r="W32" s="2251"/>
      <c r="X32" s="2251"/>
      <c r="Y32" s="2251"/>
      <c r="Z32" s="2251"/>
      <c r="AA32" s="2251"/>
      <c r="AB32" s="2251"/>
      <c r="AC32" s="1635"/>
      <c r="AD32" s="2251" t="str">
        <f>IF(TITLE_IST_PUB_CHANGE="",IF(TITLE_IST_PUB="","",TITLE_IST_PUB),TITLE_IST_PUB_CHANGE)</f>
        <v>http://pravo.pskov.ru/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46010</v>
      </c>
      <c r="W34" s="2264"/>
      <c r="X34" s="2264"/>
      <c r="Y34" s="2264"/>
      <c r="Z34" s="2264"/>
      <c r="AA34" s="2264"/>
      <c r="AB34" s="2264"/>
      <c r="AC34" s="1635"/>
      <c r="AD34" s="2264" t="str">
        <f>IF(TITLE_DATE_PR_CHANGE="",IF(TITLE_DATE_PR="","",TITLE_DATE_PR),TITLE_DATE_PR_CHANGE)</f>
        <v>46010</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314-в</v>
      </c>
      <c r="W35" s="2251"/>
      <c r="X35" s="2251"/>
      <c r="Y35" s="2251"/>
      <c r="Z35" s="2251"/>
      <c r="AA35" s="2251"/>
      <c r="AB35" s="2251"/>
      <c r="AC35" s="1635"/>
      <c r="AD35" s="2251" t="str">
        <f>IF(TITLE_NUMBER_PR_CHANGE="",IF(TITLE_NUMBER_PR="","",TITLE_NUMBER_PR),TITLE_NUMBER_PR_CHANGE)</f>
        <v>314-в</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138</v>
      </c>
      <c r="C41" s="1266" t="s">
        <v>139</v>
      </c>
      <c r="D41" s="1266" t="s">
        <v>140</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8A867-35B4-8075-C0A9-B94098ECCD9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Министерство тарифов и энергетики Псковской области</v>
      </c>
      <c r="W29" s="2251"/>
      <c r="X29" s="2251"/>
      <c r="Y29" s="2251"/>
      <c r="Z29" s="2251"/>
      <c r="AA29" s="2251"/>
      <c r="AB29" s="2251"/>
      <c r="AC29" s="1635"/>
      <c r="AD29" s="2251" t="str">
        <f>IF(TITLE_NAME_OR_PR_CHANGE="",IF(TITLE_NAME_OR_PR="","",TITLE_NAME_OR_PR),TITLE_NAME_OR_PR_CHANGE)</f>
        <v>Министерство тарифов и энергетики Псковской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46010</v>
      </c>
      <c r="W30" s="2264"/>
      <c r="X30" s="2264"/>
      <c r="Y30" s="2264"/>
      <c r="Z30" s="2264"/>
      <c r="AA30" s="2264"/>
      <c r="AB30" s="2264"/>
      <c r="AC30" s="1635"/>
      <c r="AD30" s="2264" t="str">
        <f>IF(TITLE_DATE_PR_CHANGE="",IF(TITLE_DATE_PR="","",TITLE_DATE_PR),TITLE_DATE_PR_CHANGE)</f>
        <v>46010</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314-в</v>
      </c>
      <c r="W31" s="2251"/>
      <c r="X31" s="2251"/>
      <c r="Y31" s="2251"/>
      <c r="Z31" s="2251"/>
      <c r="AA31" s="2251"/>
      <c r="AB31" s="2251"/>
      <c r="AC31" s="1635"/>
      <c r="AD31" s="2251" t="str">
        <f>IF(TITLE_NUMBER_PR_CHANGE="",IF(TITLE_NUMBER_PR="","",TITLE_NUMBER_PR),TITLE_NUMBER_PR_CHANGE)</f>
        <v>314-в</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http://pravo.pskov.ru/</v>
      </c>
      <c r="W32" s="2251"/>
      <c r="X32" s="2251"/>
      <c r="Y32" s="2251"/>
      <c r="Z32" s="2251"/>
      <c r="AA32" s="2251"/>
      <c r="AB32" s="2251"/>
      <c r="AC32" s="1635"/>
      <c r="AD32" s="2251" t="str">
        <f>IF(TITLE_IST_PUB_CHANGE="",IF(TITLE_IST_PUB="","",TITLE_IST_PUB),TITLE_IST_PUB_CHANGE)</f>
        <v>http://pravo.pskov.ru/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46010</v>
      </c>
      <c r="W34" s="2264"/>
      <c r="X34" s="2264"/>
      <c r="Y34" s="2264"/>
      <c r="Z34" s="2264"/>
      <c r="AA34" s="2264"/>
      <c r="AB34" s="2264"/>
      <c r="AC34" s="1635"/>
      <c r="AD34" s="2264" t="str">
        <f>IF(TITLE_DATE_PR_CHANGE="",IF(TITLE_DATE_PR="","",TITLE_DATE_PR),TITLE_DATE_PR_CHANGE)</f>
        <v>46010</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314-в</v>
      </c>
      <c r="W35" s="2251"/>
      <c r="X35" s="2251"/>
      <c r="Y35" s="2251"/>
      <c r="Z35" s="2251"/>
      <c r="AA35" s="2251"/>
      <c r="AB35" s="2251"/>
      <c r="AC35" s="1635"/>
      <c r="AD35" s="2251" t="str">
        <f>IF(TITLE_NUMBER_PR_CHANGE="",IF(TITLE_NUMBER_PR="","",TITLE_NUMBER_PR),TITLE_NUMBER_PR_CHANGE)</f>
        <v>314-в</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138</v>
      </c>
      <c r="C41" s="1266" t="s">
        <v>139</v>
      </c>
      <c r="D41" s="1266" t="s">
        <v>140</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2A42C-8A6E-D707-B1C6-2870197B58F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тарифов и энергетики Псковской области</v>
      </c>
      <c r="W29" s="2251"/>
      <c r="X29" s="2251"/>
      <c r="Y29" s="2251"/>
      <c r="Z29" s="2251"/>
      <c r="AA29" s="2251"/>
      <c r="AB29" s="2251"/>
      <c r="AC29" s="326"/>
      <c r="AD29" s="2251" t="str">
        <f>IF(TITLE_NAME_OR_PR_CHANGE="",IF(TITLE_NAME_OR_PR="","",TITLE_NAME_OR_PR),TITLE_NAME_OR_PR_CHANGE)</f>
        <v>Министерство тарифов и энергетики Псковской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314-в</v>
      </c>
      <c r="W31" s="2251"/>
      <c r="X31" s="2251"/>
      <c r="Y31" s="2251"/>
      <c r="Z31" s="2251"/>
      <c r="AA31" s="2251"/>
      <c r="AB31" s="2251"/>
      <c r="AC31" s="326"/>
      <c r="AD31" s="2251" t="str">
        <f>IF(TITLE_NUMBER_PR_CHANGE="",IF(TITLE_NUMBER_PR="","",TITLE_NUMBER_PR),TITLE_NUMBER_PR_CHANGE)</f>
        <v>314-в</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http://pravo.pskov.ru/</v>
      </c>
      <c r="W32" s="2251"/>
      <c r="X32" s="2251"/>
      <c r="Y32" s="2251"/>
      <c r="Z32" s="2251"/>
      <c r="AA32" s="2251"/>
      <c r="AB32" s="2251"/>
      <c r="AC32" s="326"/>
      <c r="AD32" s="2251" t="str">
        <f>IF(TITLE_IST_PUB_CHANGE="",IF(TITLE_IST_PUB="","",TITLE_IST_PUB),TITLE_IST_PUB_CHANGE)</f>
        <v>http://pravo.pskov.ru/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314-в</v>
      </c>
      <c r="W35" s="2251"/>
      <c r="X35" s="2251"/>
      <c r="Y35" s="2251"/>
      <c r="Z35" s="2251"/>
      <c r="AA35" s="2251"/>
      <c r="AB35" s="2251"/>
      <c r="AC35" s="326"/>
      <c r="AD35" s="2251" t="str">
        <f>IF(TITLE_NUMBER_PR_CHANGE="",IF(TITLE_NUMBER_PR="","",TITLE_NUMBER_PR),TITLE_NUMBER_PR_CHANGE)</f>
        <v>314-в</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201</v>
      </c>
      <c r="B44" s="1363" t="s">
        <v>202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201</v>
      </c>
      <c r="B45" s="1363" t="s">
        <v>202</v>
      </c>
      <c r="C45" s="1363" t="s">
        <v>203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201</v>
      </c>
      <c r="B46" s="1363" t="s">
        <v>202</v>
      </c>
      <c r="C46" s="1363" t="s">
        <v>203</v>
      </c>
      <c r="D46" s="1363" t="s">
        <v>204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201</v>
      </c>
      <c r="B47" s="1363" t="s">
        <v>202</v>
      </c>
      <c r="C47" s="1363" t="s">
        <v>203</v>
      </c>
      <c r="D47" s="1363" t="s">
        <v>204</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201</v>
      </c>
      <c r="B48" s="1363" t="s">
        <v>202</v>
      </c>
      <c r="C48" s="1363" t="s">
        <v>203</v>
      </c>
      <c r="D48" s="1363" t="s">
        <v>204</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201</v>
      </c>
      <c r="B49" s="1363" t="s">
        <v>202</v>
      </c>
      <c r="C49" s="1363" t="s">
        <v>203</v>
      </c>
      <c r="D49" s="1363" t="s">
        <v>204</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201</v>
      </c>
      <c r="B50" s="1363" t="s">
        <v>202</v>
      </c>
      <c r="C50" s="1363" t="s">
        <v>203</v>
      </c>
      <c r="D50" s="1363" t="s">
        <v>204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201</v>
      </c>
      <c r="B51" s="1363" t="s">
        <v>202</v>
      </c>
      <c r="C51" s="1363" t="s">
        <v>203</v>
      </c>
      <c r="D51" s="1363" t="s">
        <v>204</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201</v>
      </c>
      <c r="B52" s="1363" t="s">
        <v>202</v>
      </c>
      <c r="C52" s="1363" t="s">
        <v>203</v>
      </c>
      <c r="D52" s="1363" t="s">
        <v>204</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201</v>
      </c>
      <c r="B53" s="1363" t="s">
        <v>202</v>
      </c>
      <c r="C53" s="1363" t="s">
        <v>203</v>
      </c>
      <c r="D53" s="1363" t="s">
        <v>204</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201</v>
      </c>
      <c r="B54" s="1343" t="s">
        <v>202</v>
      </c>
      <c r="C54" s="1343" t="s">
        <v>203</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201</v>
      </c>
      <c r="B55" s="1343" t="s">
        <v>202</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201</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A07E7-EDA2-00BE-3F95-5E0C4799A63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тарифов и энергетики Псковской области</v>
      </c>
      <c r="W29" s="2251"/>
      <c r="X29" s="2251"/>
      <c r="Y29" s="2251"/>
      <c r="Z29" s="2251"/>
      <c r="AA29" s="2251"/>
      <c r="AB29" s="2251"/>
      <c r="AC29" s="326"/>
      <c r="AD29" s="2251" t="str">
        <f>IF(TITLE_NAME_OR_PR_CHANGE="",IF(TITLE_NAME_OR_PR="","",TITLE_NAME_OR_PR),TITLE_NAME_OR_PR_CHANGE)</f>
        <v>Министерство тарифов и энергетики Псковской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314-в</v>
      </c>
      <c r="W31" s="2251"/>
      <c r="X31" s="2251"/>
      <c r="Y31" s="2251"/>
      <c r="Z31" s="2251"/>
      <c r="AA31" s="2251"/>
      <c r="AB31" s="2251"/>
      <c r="AC31" s="326"/>
      <c r="AD31" s="2251" t="str">
        <f>IF(TITLE_NUMBER_PR_CHANGE="",IF(TITLE_NUMBER_PR="","",TITLE_NUMBER_PR),TITLE_NUMBER_PR_CHANGE)</f>
        <v>314-в</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http://pravo.pskov.ru/</v>
      </c>
      <c r="W32" s="2251"/>
      <c r="X32" s="2251"/>
      <c r="Y32" s="2251"/>
      <c r="Z32" s="2251"/>
      <c r="AA32" s="2251"/>
      <c r="AB32" s="2251"/>
      <c r="AC32" s="326"/>
      <c r="AD32" s="2251" t="str">
        <f>IF(TITLE_IST_PUB_CHANGE="",IF(TITLE_IST_PUB="","",TITLE_IST_PUB),TITLE_IST_PUB_CHANGE)</f>
        <v>http://pravo.pskov.ru/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314-в</v>
      </c>
      <c r="W35" s="2251"/>
      <c r="X35" s="2251"/>
      <c r="Y35" s="2251"/>
      <c r="Z35" s="2251"/>
      <c r="AA35" s="2251"/>
      <c r="AB35" s="2251"/>
      <c r="AC35" s="326"/>
      <c r="AD35" s="2251" t="str">
        <f>IF(TITLE_NUMBER_PR_CHANGE="",IF(TITLE_NUMBER_PR="","",TITLE_NUMBER_PR),TITLE_NUMBER_PR_CHANGE)</f>
        <v>314-в</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456</v>
      </c>
      <c r="AE40" s="2283"/>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177</v>
      </c>
      <c r="B44" s="1363" t="s">
        <v>178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177</v>
      </c>
      <c r="B45" s="1363" t="s">
        <v>178</v>
      </c>
      <c r="C45" s="1363" t="s">
        <v>179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177</v>
      </c>
      <c r="B46" s="1363" t="s">
        <v>178</v>
      </c>
      <c r="C46" s="1363" t="s">
        <v>179</v>
      </c>
      <c r="D46" s="1363" t="s">
        <v>180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177</v>
      </c>
      <c r="B47" s="1343" t="s">
        <v>178</v>
      </c>
      <c r="C47" s="1343" t="s">
        <v>179</v>
      </c>
      <c r="D47" s="1343" t="s">
        <v>180</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177</v>
      </c>
      <c r="B48" s="1363" t="s">
        <v>178</v>
      </c>
      <c r="C48" s="1363" t="s">
        <v>179</v>
      </c>
      <c r="D48" s="1363" t="s">
        <v>180</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177</v>
      </c>
      <c r="B49" s="1363" t="s">
        <v>178</v>
      </c>
      <c r="C49" s="1363" t="s">
        <v>179</v>
      </c>
      <c r="D49" s="1363" t="s">
        <v>180</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457</v>
      </c>
      <c r="AN49" s="511">
        <f>STRCHECKDATE(V50:AL50)</f>
      </c>
      <c r="AO49" s="500"/>
      <c r="AP49" s="500" t="str">
        <f>IF(T49="","",T49)</f>
        <v/>
      </c>
      <c r="AQ49" s="500"/>
      <c r="AR49" s="500"/>
      <c r="AS49" s="1155">
        <v>21</v>
      </c>
    </row>
    <row customHeight="1" ht="1.05">
      <c r="A50" s="1363" t="s">
        <v>177</v>
      </c>
      <c r="B50" s="1363" t="s">
        <v>178</v>
      </c>
      <c r="C50" s="1363" t="s">
        <v>179</v>
      </c>
      <c r="D50" s="1363" t="s">
        <v>180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177</v>
      </c>
      <c r="B51" s="1363" t="s">
        <v>178</v>
      </c>
      <c r="C51" s="1363" t="s">
        <v>179</v>
      </c>
      <c r="D51" s="1363" t="s">
        <v>180</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177</v>
      </c>
      <c r="B52" s="1363" t="s">
        <v>178</v>
      </c>
      <c r="C52" s="1363" t="s">
        <v>179</v>
      </c>
      <c r="D52" s="1363" t="s">
        <v>180</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177</v>
      </c>
      <c r="B53" s="1363" t="s">
        <v>178</v>
      </c>
      <c r="C53" s="1363" t="s">
        <v>179</v>
      </c>
      <c r="D53" s="1363" t="s">
        <v>180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177</v>
      </c>
      <c r="B54" s="1343" t="s">
        <v>178</v>
      </c>
      <c r="C54" s="1343" t="s">
        <v>179</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177</v>
      </c>
      <c r="B55" s="1343" t="s">
        <v>178</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177</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40C85-60FB-3D02-CA8B-2FB59BFC76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тарифов и энергетики Псковской области</v>
      </c>
      <c r="W29" s="2251"/>
      <c r="X29" s="2251"/>
      <c r="Y29" s="2251"/>
      <c r="Z29" s="2251"/>
      <c r="AA29" s="2251"/>
      <c r="AB29" s="2251"/>
      <c r="AC29" s="326"/>
      <c r="AD29" s="2251" t="str">
        <f>IF(TITLE_NAME_OR_PR_CHANGE="",IF(TITLE_NAME_OR_PR="","",TITLE_NAME_OR_PR),TITLE_NAME_OR_PR_CHANGE)</f>
        <v>Министерство тарифов и энергетики Псковской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314-в</v>
      </c>
      <c r="W31" s="2251"/>
      <c r="X31" s="2251"/>
      <c r="Y31" s="2251"/>
      <c r="Z31" s="2251"/>
      <c r="AA31" s="2251"/>
      <c r="AB31" s="2251"/>
      <c r="AC31" s="326"/>
      <c r="AD31" s="2251" t="str">
        <f>IF(TITLE_NUMBER_PR_CHANGE="",IF(TITLE_NUMBER_PR="","",TITLE_NUMBER_PR),TITLE_NUMBER_PR_CHANGE)</f>
        <v>314-в</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http://pravo.pskov.ru/</v>
      </c>
      <c r="W32" s="2251"/>
      <c r="X32" s="2251"/>
      <c r="Y32" s="2251"/>
      <c r="Z32" s="2251"/>
      <c r="AA32" s="2251"/>
      <c r="AB32" s="2251"/>
      <c r="AC32" s="326"/>
      <c r="AD32" s="2251" t="str">
        <f>IF(TITLE_IST_PUB_CHANGE="",IF(TITLE_IST_PUB="","",TITLE_IST_PUB),TITLE_IST_PUB_CHANGE)</f>
        <v>http://pravo.pskov.ru/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314-в</v>
      </c>
      <c r="W35" s="2251"/>
      <c r="X35" s="2251"/>
      <c r="Y35" s="2251"/>
      <c r="Z35" s="2251"/>
      <c r="AA35" s="2251"/>
      <c r="AB35" s="2251"/>
      <c r="AC35" s="326"/>
      <c r="AD35" s="2251" t="str">
        <f>IF(TITLE_NUMBER_PR_CHANGE="",IF(TITLE_NUMBER_PR="","",TITLE_NUMBER_PR),TITLE_NUMBER_PR_CHANGE)</f>
        <v>314-в</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456</v>
      </c>
      <c r="AE40" s="2283"/>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189</v>
      </c>
      <c r="B44" s="1363" t="s">
        <v>190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189</v>
      </c>
      <c r="B45" s="1363" t="s">
        <v>190</v>
      </c>
      <c r="C45" s="1363" t="s">
        <v>191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189</v>
      </c>
      <c r="B46" s="1363" t="s">
        <v>190</v>
      </c>
      <c r="C46" s="1363" t="s">
        <v>191</v>
      </c>
      <c r="D46" s="1363" t="s">
        <v>192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189</v>
      </c>
      <c r="B47" s="1343" t="s">
        <v>190</v>
      </c>
      <c r="C47" s="1343" t="s">
        <v>191</v>
      </c>
      <c r="D47" s="1343" t="s">
        <v>192</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189</v>
      </c>
      <c r="B48" s="1363" t="s">
        <v>190</v>
      </c>
      <c r="C48" s="1363" t="s">
        <v>191</v>
      </c>
      <c r="D48" s="1363" t="s">
        <v>192</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189</v>
      </c>
      <c r="B49" s="1363" t="s">
        <v>190</v>
      </c>
      <c r="C49" s="1363" t="s">
        <v>191</v>
      </c>
      <c r="D49" s="1363" t="s">
        <v>192</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457</v>
      </c>
      <c r="AN49" s="511">
        <f>STRCHECKDATE(V50:AL50)</f>
      </c>
      <c r="AO49" s="500"/>
      <c r="AP49" s="500" t="str">
        <f>IF(T49="","",T49)</f>
        <v/>
      </c>
      <c r="AQ49" s="500"/>
      <c r="AR49" s="500"/>
      <c r="AS49" s="1155">
        <v>21</v>
      </c>
    </row>
    <row customHeight="1" ht="1.05">
      <c r="A50" s="1363" t="s">
        <v>189</v>
      </c>
      <c r="B50" s="1363" t="s">
        <v>190</v>
      </c>
      <c r="C50" s="1363" t="s">
        <v>191</v>
      </c>
      <c r="D50" s="1363" t="s">
        <v>192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189</v>
      </c>
      <c r="B51" s="1363" t="s">
        <v>190</v>
      </c>
      <c r="C51" s="1363" t="s">
        <v>191</v>
      </c>
      <c r="D51" s="1363" t="s">
        <v>192</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189</v>
      </c>
      <c r="B52" s="1363" t="s">
        <v>190</v>
      </c>
      <c r="C52" s="1363" t="s">
        <v>191</v>
      </c>
      <c r="D52" s="1363" t="s">
        <v>192</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189</v>
      </c>
      <c r="B53" s="1363" t="s">
        <v>190</v>
      </c>
      <c r="C53" s="1363" t="s">
        <v>191</v>
      </c>
      <c r="D53" s="1363" t="s">
        <v>192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189</v>
      </c>
      <c r="B54" s="1343" t="s">
        <v>190</v>
      </c>
      <c r="C54" s="1343" t="s">
        <v>191</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189</v>
      </c>
      <c r="B55" s="1343" t="s">
        <v>190</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189</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6BA7B-0FDD-E22D-238B-C3EAA5DA1E9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тарифов и энергетики Псковской области</v>
      </c>
      <c r="W29" s="2251"/>
      <c r="X29" s="2251"/>
      <c r="Y29" s="2251"/>
      <c r="Z29" s="2251"/>
      <c r="AA29" s="2251"/>
      <c r="AB29" s="2251"/>
      <c r="AC29" s="326"/>
      <c r="AD29" s="2251" t="str">
        <f>IF(TITLE_NAME_OR_PR_CHANGE="",IF(TITLE_NAME_OR_PR="","",TITLE_NAME_OR_PR),TITLE_NAME_OR_PR_CHANGE)</f>
        <v>Министерство тарифов и энергетики Псковской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314-в</v>
      </c>
      <c r="W31" s="2251"/>
      <c r="X31" s="2251"/>
      <c r="Y31" s="2251"/>
      <c r="Z31" s="2251"/>
      <c r="AA31" s="2251"/>
      <c r="AB31" s="2251"/>
      <c r="AC31" s="326"/>
      <c r="AD31" s="2251" t="str">
        <f>IF(TITLE_NUMBER_PR_CHANGE="",IF(TITLE_NUMBER_PR="","",TITLE_NUMBER_PR),TITLE_NUMBER_PR_CHANGE)</f>
        <v>314-в</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http://pravo.pskov.ru/</v>
      </c>
      <c r="W32" s="2251"/>
      <c r="X32" s="2251"/>
      <c r="Y32" s="2251"/>
      <c r="Z32" s="2251"/>
      <c r="AA32" s="2251"/>
      <c r="AB32" s="2251"/>
      <c r="AC32" s="326"/>
      <c r="AD32" s="2251" t="str">
        <f>IF(TITLE_IST_PUB_CHANGE="",IF(TITLE_IST_PUB="","",TITLE_IST_PUB),TITLE_IST_PUB_CHANGE)</f>
        <v>http://pravo.pskov.ru/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314-в</v>
      </c>
      <c r="W35" s="2251"/>
      <c r="X35" s="2251"/>
      <c r="Y35" s="2251"/>
      <c r="Z35" s="2251"/>
      <c r="AA35" s="2251"/>
      <c r="AB35" s="2251"/>
      <c r="AC35" s="326"/>
      <c r="AD35" s="2251" t="str">
        <f>IF(TITLE_NUMBER_PR_CHANGE="",IF(TITLE_NUMBER_PR="","",TITLE_NUMBER_PR),TITLE_NUMBER_PR_CHANGE)</f>
        <v>314-в</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456</v>
      </c>
      <c r="AE40" s="2283"/>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195</v>
      </c>
      <c r="B44" s="1363" t="s">
        <v>196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195</v>
      </c>
      <c r="B45" s="1363" t="s">
        <v>196</v>
      </c>
      <c r="C45" s="1363" t="s">
        <v>197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195</v>
      </c>
      <c r="B46" s="1363" t="s">
        <v>196</v>
      </c>
      <c r="C46" s="1363" t="s">
        <v>197</v>
      </c>
      <c r="D46" s="1363" t="s">
        <v>198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195</v>
      </c>
      <c r="B47" s="1343" t="s">
        <v>196</v>
      </c>
      <c r="C47" s="1343" t="s">
        <v>197</v>
      </c>
      <c r="D47" s="1343" t="s">
        <v>198</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195</v>
      </c>
      <c r="B48" s="1363" t="s">
        <v>196</v>
      </c>
      <c r="C48" s="1363" t="s">
        <v>197</v>
      </c>
      <c r="D48" s="1363" t="s">
        <v>198</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195</v>
      </c>
      <c r="B49" s="1363" t="s">
        <v>196</v>
      </c>
      <c r="C49" s="1363" t="s">
        <v>197</v>
      </c>
      <c r="D49" s="1363" t="s">
        <v>198</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457</v>
      </c>
      <c r="AN49" s="511">
        <f>STRCHECKDATE(V50:AL50)</f>
      </c>
      <c r="AO49" s="500"/>
      <c r="AP49" s="500" t="str">
        <f>IF(T49="","",T49)</f>
        <v/>
      </c>
      <c r="AQ49" s="500"/>
      <c r="AR49" s="500"/>
      <c r="AS49" s="1155">
        <v>21</v>
      </c>
    </row>
    <row customHeight="1" ht="0">
      <c r="A50" s="1363" t="s">
        <v>195</v>
      </c>
      <c r="B50" s="1363" t="s">
        <v>196</v>
      </c>
      <c r="C50" s="1363" t="s">
        <v>197</v>
      </c>
      <c r="D50" s="1363" t="s">
        <v>198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195</v>
      </c>
      <c r="B51" s="1363" t="s">
        <v>196</v>
      </c>
      <c r="C51" s="1363" t="s">
        <v>197</v>
      </c>
      <c r="D51" s="1363" t="s">
        <v>198</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195</v>
      </c>
      <c r="B52" s="1363" t="s">
        <v>196</v>
      </c>
      <c r="C52" s="1363" t="s">
        <v>197</v>
      </c>
      <c r="D52" s="1363" t="s">
        <v>198</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195</v>
      </c>
      <c r="B53" s="1363" t="s">
        <v>196</v>
      </c>
      <c r="C53" s="1363" t="s">
        <v>197</v>
      </c>
      <c r="D53" s="1363" t="s">
        <v>198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195</v>
      </c>
      <c r="B54" s="1343" t="s">
        <v>196</v>
      </c>
      <c r="C54" s="1343" t="s">
        <v>197</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195</v>
      </c>
      <c r="B55" s="1343" t="s">
        <v>196</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195</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E3294-A257-DD91-DA1E-F9EA98A7D5C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126</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458</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459</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460</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ПАО "ОГК-2"</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Министерство тарифов и энергетики Псковской области</v>
      </c>
      <c r="Y33" s="2251"/>
      <c r="Z33" s="2251"/>
      <c r="AA33" s="2251"/>
      <c r="AB33" s="2251"/>
      <c r="AC33" s="2251"/>
      <c r="AD33" s="2251"/>
      <c r="AE33" s="2251"/>
      <c r="AF33" s="326"/>
      <c r="AG33" s="2251" t="str">
        <f>IF(TITLE_NAME_OR_PR_CHANGE="",IF(TITLE_NAME_OR_PR="","",TITLE_NAME_OR_PR),TITLE_NAME_OR_PR_CHANGE)</f>
        <v>Министерство тарифов и энергетики Псковской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46010</v>
      </c>
      <c r="Y34" s="2264"/>
      <c r="Z34" s="2264"/>
      <c r="AA34" s="2264"/>
      <c r="AB34" s="2264"/>
      <c r="AC34" s="2264"/>
      <c r="AD34" s="2264"/>
      <c r="AE34" s="2264"/>
      <c r="AF34" s="326"/>
      <c r="AG34" s="2264" t="str">
        <f>IF(TITLE_DATE_PR_CHANGE="",IF(TITLE_DATE_PR="","",TITLE_DATE_PR),TITLE_DATE_PR_CHANGE)</f>
        <v>46010</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314-в</v>
      </c>
      <c r="Y35" s="2251"/>
      <c r="Z35" s="2251"/>
      <c r="AA35" s="2251"/>
      <c r="AB35" s="2251"/>
      <c r="AC35" s="2251"/>
      <c r="AD35" s="2251"/>
      <c r="AE35" s="2251"/>
      <c r="AF35" s="326"/>
      <c r="AG35" s="2251" t="str">
        <f>IF(TITLE_NUMBER_PR_CHANGE="",IF(TITLE_NUMBER_PR="","",TITLE_NUMBER_PR),TITLE_NUMBER_PR_CHANGE)</f>
        <v>314-в</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http://pravo.pskov.ru/</v>
      </c>
      <c r="Y36" s="2251"/>
      <c r="Z36" s="2251"/>
      <c r="AA36" s="2251"/>
      <c r="AB36" s="2251"/>
      <c r="AC36" s="2251"/>
      <c r="AD36" s="2251"/>
      <c r="AE36" s="2251"/>
      <c r="AF36" s="326"/>
      <c r="AG36" s="2251" t="str">
        <f>IF(TITLE_IST_PUB_CHANGE="",IF(TITLE_IST_PUB="","",TITLE_IST_PUB),TITLE_IST_PUB_CHANGE)</f>
        <v>http://pravo.pskov.ru/</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46010</v>
      </c>
      <c r="Y38" s="2264"/>
      <c r="Z38" s="2264"/>
      <c r="AA38" s="2264"/>
      <c r="AB38" s="2264"/>
      <c r="AC38" s="2264"/>
      <c r="AD38" s="2264"/>
      <c r="AE38" s="2264"/>
      <c r="AF38" s="326"/>
      <c r="AG38" s="2264" t="str">
        <f>IF(TITLE_DATE_PR_CHANGE="",IF(TITLE_DATE_PR="","",TITLE_DATE_PR),TITLE_DATE_PR_CHANGE)</f>
        <v>46010</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314-в</v>
      </c>
      <c r="Y39" s="2251"/>
      <c r="Z39" s="2251"/>
      <c r="AA39" s="2251"/>
      <c r="AB39" s="2251"/>
      <c r="AC39" s="2251"/>
      <c r="AD39" s="2251"/>
      <c r="AE39" s="2251"/>
      <c r="AF39" s="326"/>
      <c r="AG39" s="2251" t="str">
        <f>IF(TITLE_NUMBER_PR_CHANGE="",IF(TITLE_NUMBER_PR="","",TITLE_NUMBER_PR),TITLE_NUMBER_PR_CHANGE)</f>
        <v>314-в</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90</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461</v>
      </c>
      <c r="Y44" s="2312" t="s">
        <v>462</v>
      </c>
      <c r="Z44" s="2312"/>
      <c r="AA44" s="2312"/>
      <c r="AB44" s="2312"/>
      <c r="AC44" s="2294" t="s">
        <v>440</v>
      </c>
      <c r="AD44" s="2611"/>
      <c r="AE44" s="2314"/>
      <c r="AF44" s="2278"/>
      <c r="AG44" s="2294" t="s">
        <v>461</v>
      </c>
      <c r="AH44" s="2312" t="s">
        <v>462</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463</v>
      </c>
      <c r="Z45" s="2270" t="s">
        <v>464</v>
      </c>
      <c r="AA45" s="2320"/>
      <c r="AB45" s="2271"/>
      <c r="AC45" s="2295"/>
      <c r="AD45" s="2612"/>
      <c r="AE45" s="2316"/>
      <c r="AF45" s="2278"/>
      <c r="AG45" s="2325"/>
      <c r="AH45" s="2317" t="s">
        <v>463</v>
      </c>
      <c r="AI45" s="2270" t="s">
        <v>464</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465</v>
      </c>
      <c r="AA46" s="2270" t="s">
        <v>466</v>
      </c>
      <c r="AB46" s="2271"/>
      <c r="AC46" s="2317" t="s">
        <v>450</v>
      </c>
      <c r="AD46" s="2321" t="s">
        <v>451</v>
      </c>
      <c r="AE46" s="2322"/>
      <c r="AF46" s="2278"/>
      <c r="AG46" s="2325"/>
      <c r="AH46" s="2318"/>
      <c r="AI46" s="2317" t="s">
        <v>465</v>
      </c>
      <c r="AJ46" s="2270" t="s">
        <v>466</v>
      </c>
      <c r="AK46" s="2271"/>
      <c r="AL46" s="2317" t="s">
        <v>450</v>
      </c>
      <c r="AM46" s="2321" t="s">
        <v>451</v>
      </c>
      <c r="AN46" s="2322"/>
      <c r="AO46" s="2278"/>
      <c r="AP46" s="2281"/>
      <c r="AQ46" s="2127"/>
      <c r="AW46" s="1155">
        <v>26</v>
      </c>
    </row>
    <row customHeight="1" ht="65.25">
      <c r="A47" s="1259"/>
      <c r="B47" s="1259" t="s">
        <v>138</v>
      </c>
      <c r="C47" s="1259" t="s">
        <v>139</v>
      </c>
      <c r="D47" s="1259" t="s">
        <v>140</v>
      </c>
      <c r="E47" s="1310" t="s">
        <v>441</v>
      </c>
      <c r="F47" s="1310" t="s">
        <v>442</v>
      </c>
      <c r="G47" s="1310" t="s">
        <v>443</v>
      </c>
      <c r="H47" s="1310" t="s">
        <v>444</v>
      </c>
      <c r="I47" s="1310" t="s">
        <v>445</v>
      </c>
      <c r="J47" s="1310" t="s">
        <v>446</v>
      </c>
      <c r="K47" s="1310" t="s">
        <v>447</v>
      </c>
      <c r="L47" s="1310" t="s">
        <v>467</v>
      </c>
      <c r="M47" s="1310" t="s">
        <v>422</v>
      </c>
      <c r="R47" s="376"/>
      <c r="S47" s="376"/>
      <c r="T47" s="376"/>
      <c r="U47" s="2273"/>
      <c r="V47" s="2209"/>
      <c r="W47" s="302"/>
      <c r="X47" s="2295"/>
      <c r="Y47" s="2319"/>
      <c r="Z47" s="2319"/>
      <c r="AA47" s="1222" t="s">
        <v>468</v>
      </c>
      <c r="AB47" s="1222" t="s">
        <v>469</v>
      </c>
      <c r="AC47" s="2319"/>
      <c r="AD47" s="2323"/>
      <c r="AE47" s="2324"/>
      <c r="AF47" s="2279"/>
      <c r="AG47" s="2295"/>
      <c r="AH47" s="2319"/>
      <c r="AI47" s="2319"/>
      <c r="AJ47" s="1222" t="s">
        <v>468</v>
      </c>
      <c r="AK47" s="1222" t="s">
        <v>469</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112</v>
      </c>
      <c r="V48" s="1255" t="s">
        <v>113</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126</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183</v>
      </c>
      <c r="B50" s="1267" t="s">
        <v>184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183</v>
      </c>
      <c r="B51" s="1267" t="s">
        <v>184</v>
      </c>
      <c r="C51" s="1267" t="s">
        <v>185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183</v>
      </c>
      <c r="B52" s="1267" t="s">
        <v>184</v>
      </c>
      <c r="C52" s="1267" t="s">
        <v>185</v>
      </c>
      <c r="D52" s="1267" t="s">
        <v>186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183</v>
      </c>
      <c r="B53" s="1375" t="s">
        <v>184</v>
      </c>
      <c r="C53" s="1375" t="s">
        <v>185</v>
      </c>
      <c r="D53" s="1375" t="s">
        <v>186</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183</v>
      </c>
      <c r="B54" s="1267" t="s">
        <v>184</v>
      </c>
      <c r="C54" s="1267" t="s">
        <v>185</v>
      </c>
      <c r="D54" s="1267" t="s">
        <v>186</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183</v>
      </c>
      <c r="B55" s="1267" t="s">
        <v>184</v>
      </c>
      <c r="C55" s="1267" t="s">
        <v>185</v>
      </c>
      <c r="D55" s="1267" t="s">
        <v>186</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458</v>
      </c>
      <c r="AR55" s="511">
        <f>STRCHECKDATE(X57:AP57)</f>
      </c>
      <c r="AS55" s="500"/>
      <c r="AT55" s="500" t="str">
        <f>IF(V55="","",V55)</f>
        <v/>
      </c>
      <c r="AU55" s="500"/>
      <c r="AV55" s="500"/>
      <c r="AW55" s="1155">
        <v>21</v>
      </c>
    </row>
    <row customHeight="1" ht="11.549999999999999">
      <c r="A56" s="1267" t="s">
        <v>183</v>
      </c>
      <c r="B56" s="1267" t="s">
        <v>184</v>
      </c>
      <c r="C56" s="1267" t="s">
        <v>185</v>
      </c>
      <c r="D56" s="1267" t="s">
        <v>186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459</v>
      </c>
      <c r="AR56" s="511">
        <f>STRCHECKDATE(X58:AP58)</f>
      </c>
      <c r="AS56" s="500"/>
      <c r="AT56" s="500" t="str">
        <f>IF(V56="","",V56)</f>
        <v/>
      </c>
      <c r="AU56" s="500"/>
      <c r="AV56" s="500"/>
      <c r="AW56" s="1155">
        <v>11</v>
      </c>
    </row>
    <row customHeight="1" ht="0">
      <c r="A57" s="1267" t="s">
        <v>183</v>
      </c>
      <c r="B57" s="1267" t="s">
        <v>184</v>
      </c>
      <c r="C57" s="1267" t="s">
        <v>185</v>
      </c>
      <c r="D57" s="1267" t="s">
        <v>186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183</v>
      </c>
      <c r="B58" s="1267" t="s">
        <v>184</v>
      </c>
      <c r="C58" s="1267" t="s">
        <v>185</v>
      </c>
      <c r="D58" s="1267" t="s">
        <v>186</v>
      </c>
      <c r="E58" s="2290"/>
      <c r="F58" s="2290"/>
      <c r="G58" s="2290"/>
      <c r="H58" s="2311"/>
      <c r="I58" s="2101"/>
      <c r="J58" s="2101"/>
      <c r="K58" s="2127"/>
      <c r="L58" s="1267"/>
      <c r="M58" s="1310"/>
      <c r="Q58" s="2257"/>
      <c r="R58" s="2257"/>
      <c r="S58" s="1331"/>
      <c r="T58" s="356"/>
      <c r="U58" s="1278"/>
      <c r="V58" s="288" t="s">
        <v>460</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183</v>
      </c>
      <c r="B59" s="1267" t="s">
        <v>184</v>
      </c>
      <c r="C59" s="1267" t="s">
        <v>185</v>
      </c>
      <c r="D59" s="1267" t="s">
        <v>186</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183</v>
      </c>
      <c r="B60" s="1267" t="s">
        <v>184</v>
      </c>
      <c r="C60" s="1267" t="s">
        <v>185</v>
      </c>
      <c r="D60" s="1267" t="s">
        <v>186</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183</v>
      </c>
      <c r="B61" s="1267" t="s">
        <v>184</v>
      </c>
      <c r="C61" s="1267" t="s">
        <v>185</v>
      </c>
      <c r="D61" s="1267" t="s">
        <v>186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183</v>
      </c>
      <c r="B62" s="1375" t="s">
        <v>184</v>
      </c>
      <c r="C62" s="1375" t="s">
        <v>185</v>
      </c>
      <c r="D62" s="1374"/>
      <c r="E62" s="2290"/>
      <c r="F62" s="2290"/>
      <c r="G62" s="2289"/>
      <c r="H62" s="1374"/>
      <c r="I62" s="1374"/>
      <c r="J62" s="1374"/>
      <c r="K62" s="1374"/>
      <c r="L62" s="1374"/>
      <c r="M62" s="1377"/>
      <c r="N62" s="1378"/>
      <c r="O62" s="1378"/>
      <c r="P62" s="351"/>
      <c r="Q62" s="1316"/>
      <c r="R62" s="1317"/>
      <c r="S62" s="1316"/>
      <c r="T62" s="1316"/>
      <c r="U62" s="1322"/>
      <c r="V62" s="1325" t="s">
        <v>171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183</v>
      </c>
      <c r="B63" s="1375" t="s">
        <v>184</v>
      </c>
      <c r="C63" s="1374"/>
      <c r="D63" s="1374"/>
      <c r="E63" s="2290"/>
      <c r="F63" s="2289"/>
      <c r="G63" s="1374"/>
      <c r="H63" s="1374"/>
      <c r="I63" s="1374"/>
      <c r="J63" s="1374"/>
      <c r="K63" s="1374"/>
      <c r="L63" s="1374"/>
      <c r="M63" s="1377"/>
      <c r="N63" s="1379"/>
      <c r="O63" s="1379"/>
      <c r="P63" s="351"/>
      <c r="Q63" s="1316"/>
      <c r="R63" s="1317"/>
      <c r="S63" s="1316"/>
      <c r="T63" s="1316"/>
      <c r="U63" s="1322"/>
      <c r="V63" s="1325" t="s">
        <v>172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183</v>
      </c>
      <c r="B64" s="1375"/>
      <c r="C64" s="1375"/>
      <c r="D64" s="1375"/>
      <c r="E64" s="2289"/>
      <c r="F64" s="1375"/>
      <c r="G64" s="1375"/>
      <c r="H64" s="1375"/>
      <c r="I64" s="1375"/>
      <c r="J64" s="1375"/>
      <c r="K64" s="1375"/>
      <c r="L64" s="1375"/>
      <c r="M64" s="1381"/>
      <c r="N64" s="1379"/>
      <c r="O64" s="1379"/>
      <c r="P64" s="351"/>
      <c r="Q64" s="380"/>
      <c r="R64" s="1344"/>
      <c r="S64" s="380"/>
      <c r="T64" s="380"/>
      <c r="U64" s="1322"/>
      <c r="V64" s="1325" t="s">
        <v>173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E2249C4-AD8E-8278-D8EA-7DCCCD541247}" mc:Ignorable="x14ac xr xr2 xr3">
  <sheetPr>
    <tabColor rgb="FFCCCCFF"/>
  </sheetPr>
  <dimension ref="A1:Q79"/>
  <sheetViews>
    <sheetView topLeftCell="C1" showGridLines="0" zoomScale="90" workbookViewId="0" tabSelected="1">
      <selection activeCell="I73" sqref="I73"/>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46387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46010</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629"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63</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01CDA32-F9AE-B932-F87B-97EA885DC069}"/>
    <hyperlink ref="H17" location="Титульный!H9" display="Как заполнить?" tooltip="Помощь по работе с полями отчётной формы" xr:uid="{CCEDC2D8-6AD1-132B-6356-C6594C3644E7}"/>
    <hyperlink ref="F24" r:id="rId4" xr:uid="{EF49CB15-ACC7-A332-5234-DBF341BF8FDE}"/>
    <hyperlink ref="H39" location="Титульный!H9" display="Как заполнить?" tooltip="Помощь по работе с полями отчётной формы" xr:uid="{882C3B9A-DF6D-A37C-753A-1F08E39ACBD4}"/>
    <hyperlink ref="H62" location="Титульный!H9" display="Как заполнить?" tooltip="Помощь по работе с полями отчётной формы" xr:uid="{E41E01FC-A7AF-6B19-29AB-C8D58DAD389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31FDD-B24E-A0C3-F9F7-E709C592E66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126</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470</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471</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472</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473</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474</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475</v>
      </c>
      <c r="AE23" s="1507" t="s">
        <v>476</v>
      </c>
      <c r="AF23" s="1507" t="s">
        <v>475</v>
      </c>
      <c r="AI23" s="1507" t="s">
        <v>477</v>
      </c>
      <c r="AJ23" s="1507" t="s">
        <v>475</v>
      </c>
      <c r="AM23" s="1507" t="s">
        <v>478</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ПАО "ОГК-2"</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Министерство тарифов и энергетики Псковской области</v>
      </c>
      <c r="W30" s="2251"/>
      <c r="X30" s="2251"/>
      <c r="Y30" s="2251"/>
      <c r="Z30" s="2251"/>
      <c r="AA30" s="326"/>
      <c r="AB30" s="2251" t="str">
        <f>IF(TITLE_NAME_OR_PR_CHANGE="",IF(TITLE_NAME_OR_PR="","",TITLE_NAME_OR_PR),TITLE_NAME_OR_PR_CHANGE)</f>
        <v>Министерство тарифов и энергетики Псковской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46010</v>
      </c>
      <c r="W31" s="2264"/>
      <c r="X31" s="2264"/>
      <c r="Y31" s="2264"/>
      <c r="Z31" s="2264"/>
      <c r="AA31" s="326"/>
      <c r="AB31" s="2264" t="str">
        <f>IF(TITLE_DATE_PR_CHANGE="",IF(TITLE_DATE_PR="","",TITLE_DATE_PR),TITLE_DATE_PR_CHANGE)</f>
        <v>46010</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314-в</v>
      </c>
      <c r="W32" s="2251"/>
      <c r="X32" s="2251"/>
      <c r="Y32" s="2251"/>
      <c r="Z32" s="2251"/>
      <c r="AA32" s="326"/>
      <c r="AB32" s="2251" t="str">
        <f>IF(TITLE_NUMBER_PR_CHANGE="",IF(TITLE_NUMBER_PR="","",TITLE_NUMBER_PR),TITLE_NUMBER_PR_CHANGE)</f>
        <v>314-в</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http://pravo.pskov.ru/</v>
      </c>
      <c r="W33" s="2251"/>
      <c r="X33" s="2251"/>
      <c r="Y33" s="2251"/>
      <c r="Z33" s="2251"/>
      <c r="AA33" s="326"/>
      <c r="AB33" s="2251" t="str">
        <f>IF(TITLE_IST_PUB_CHANGE="",IF(TITLE_IST_PUB="","",TITLE_IST_PUB),TITLE_IST_PUB_CHANGE)</f>
        <v>http://pravo.pskov.ru/</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46010</v>
      </c>
      <c r="W35" s="2264"/>
      <c r="X35" s="2264"/>
      <c r="Y35" s="2264"/>
      <c r="Z35" s="2264"/>
      <c r="AA35" s="326"/>
      <c r="AB35" s="2264" t="str">
        <f>IF(TITLE_DATE_PR_CHANGE="",IF(TITLE_DATE_PR="","",TITLE_DATE_PR),TITLE_DATE_PR_CHANGE)</f>
        <v>46010</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314-в</v>
      </c>
      <c r="W36" s="2251"/>
      <c r="X36" s="2251"/>
      <c r="Y36" s="2251"/>
      <c r="Z36" s="2251"/>
      <c r="AA36" s="326"/>
      <c r="AB36" s="2251" t="str">
        <f>IF(TITLE_NUMBER_PR_CHANGE="",IF(TITLE_NUMBER_PR="","",TITLE_NUMBER_PR),TITLE_NUMBER_PR_CHANGE)</f>
        <v>314-в</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90</v>
      </c>
      <c r="T40" s="2209" t="s">
        <v>479</v>
      </c>
      <c r="U40" s="301"/>
      <c r="V40" s="2275"/>
      <c r="W40" s="2275"/>
      <c r="X40" s="2275"/>
      <c r="Y40" s="2275"/>
      <c r="Z40" s="2276"/>
      <c r="AA40" s="2336" t="s">
        <v>434</v>
      </c>
      <c r="AB40" s="2328" t="s">
        <v>480</v>
      </c>
      <c r="AC40" s="2291"/>
      <c r="AD40" s="2291"/>
      <c r="AE40" s="2329"/>
      <c r="AF40" s="2291" t="s">
        <v>481</v>
      </c>
      <c r="AG40" s="2291"/>
      <c r="AH40" s="2291"/>
      <c r="AI40" s="2329"/>
      <c r="AJ40" s="2328" t="s">
        <v>482</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483</v>
      </c>
      <c r="W41" s="2127"/>
      <c r="X41" s="2294" t="s">
        <v>440</v>
      </c>
      <c r="Y41" s="2313"/>
      <c r="Z41" s="2314"/>
      <c r="AA41" s="2337"/>
      <c r="AB41" s="2330"/>
      <c r="AC41" s="2331"/>
      <c r="AD41" s="2331"/>
      <c r="AE41" s="2332"/>
      <c r="AF41" s="2331"/>
      <c r="AG41" s="2331"/>
      <c r="AH41" s="2331"/>
      <c r="AI41" s="2332"/>
      <c r="AJ41" s="2330"/>
      <c r="AK41" s="2331"/>
      <c r="AL41" s="2331"/>
      <c r="AM41" s="2331"/>
      <c r="AN41" s="2127" t="s">
        <v>483</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138</v>
      </c>
      <c r="C43" s="1370" t="s">
        <v>139</v>
      </c>
      <c r="D43" s="1370" t="s">
        <v>140</v>
      </c>
      <c r="E43" s="1364" t="s">
        <v>441</v>
      </c>
      <c r="F43" s="1364" t="s">
        <v>442</v>
      </c>
      <c r="G43" s="1364" t="s">
        <v>443</v>
      </c>
      <c r="H43" s="1364" t="s">
        <v>444</v>
      </c>
      <c r="I43" s="1364" t="s">
        <v>445</v>
      </c>
      <c r="J43" s="1364" t="s">
        <v>446</v>
      </c>
      <c r="K43" s="1364" t="s">
        <v>447</v>
      </c>
      <c r="L43" s="1364" t="s">
        <v>422</v>
      </c>
      <c r="Q43" s="291"/>
      <c r="R43" s="376"/>
      <c r="S43" s="2273"/>
      <c r="T43" s="2209"/>
      <c r="U43" s="302"/>
      <c r="V43" s="1330" t="s">
        <v>484</v>
      </c>
      <c r="W43" s="1330" t="s">
        <v>485</v>
      </c>
      <c r="X43" s="1338" t="s">
        <v>450</v>
      </c>
      <c r="Y43" s="2270" t="s">
        <v>451</v>
      </c>
      <c r="Z43" s="2271"/>
      <c r="AA43" s="2338"/>
      <c r="AB43" s="2333"/>
      <c r="AC43" s="2334"/>
      <c r="AD43" s="2334"/>
      <c r="AE43" s="2335"/>
      <c r="AF43" s="2334"/>
      <c r="AG43" s="2334"/>
      <c r="AH43" s="2334"/>
      <c r="AI43" s="2335"/>
      <c r="AJ43" s="2333"/>
      <c r="AK43" s="2334"/>
      <c r="AL43" s="2334"/>
      <c r="AM43" s="2335"/>
      <c r="AN43" s="1860" t="s">
        <v>484</v>
      </c>
      <c r="AO43" s="1860" t="s">
        <v>485</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112</v>
      </c>
      <c r="T44" s="1255" t="s">
        <v>113</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126</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207</v>
      </c>
      <c r="B46" s="1363" t="s">
        <v>208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207</v>
      </c>
      <c r="B47" s="1363" t="s">
        <v>208</v>
      </c>
      <c r="C47" s="1363" t="s">
        <v>209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207</v>
      </c>
      <c r="B48" s="1363" t="s">
        <v>208</v>
      </c>
      <c r="C48" s="1363" t="s">
        <v>209</v>
      </c>
      <c r="D48" s="1363" t="s">
        <v>210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207</v>
      </c>
      <c r="B49" s="1343" t="s">
        <v>208</v>
      </c>
      <c r="C49" s="1343" t="s">
        <v>209</v>
      </c>
      <c r="D49" s="1343" t="s">
        <v>210</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207</v>
      </c>
      <c r="B50" s="1343" t="s">
        <v>208</v>
      </c>
      <c r="C50" s="1343" t="s">
        <v>209</v>
      </c>
      <c r="D50" s="1343" t="s">
        <v>210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207</v>
      </c>
      <c r="B51" s="1363" t="s">
        <v>208</v>
      </c>
      <c r="C51" s="1363" t="s">
        <v>209</v>
      </c>
      <c r="D51" s="1363" t="s">
        <v>210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486</v>
      </c>
      <c r="AV51" s="511">
        <f>STRCHECKDATE(V54:AT54)</f>
      </c>
      <c r="AW51" s="500"/>
      <c r="AX51" s="500" t="str">
        <f>IF(T51="","",T51)</f>
        <v/>
      </c>
      <c r="AY51" s="500"/>
      <c r="AZ51" s="500"/>
      <c r="BA51" s="1155">
        <v>21</v>
      </c>
    </row>
    <row customHeight="1" ht="11.549999999999999">
      <c r="A52" s="1363" t="s">
        <v>207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471</v>
      </c>
      <c r="AN52" s="1393"/>
      <c r="AO52" s="1496"/>
      <c r="AP52" s="1393"/>
      <c r="AQ52" s="1393"/>
      <c r="AR52" s="1393"/>
      <c r="AS52" s="1393"/>
      <c r="AT52" s="1390"/>
      <c r="AU52" s="2254"/>
      <c r="AW52" s="500"/>
      <c r="AX52" s="500"/>
      <c r="AY52" s="500"/>
      <c r="AZ52" s="500"/>
      <c r="BA52" s="1155">
        <v>11</v>
      </c>
    </row>
    <row customHeight="1" ht="11.549999999999999">
      <c r="A53" s="1363" t="s">
        <v>207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472</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207</v>
      </c>
      <c r="B54" s="1363" t="s">
        <v>208</v>
      </c>
      <c r="C54" s="1363" t="s">
        <v>209</v>
      </c>
      <c r="D54" s="1363" t="s">
        <v>210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473</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207</v>
      </c>
      <c r="B55" s="1363" t="s">
        <v>208</v>
      </c>
      <c r="C55" s="1363" t="s">
        <v>209</v>
      </c>
      <c r="D55" s="1363" t="s">
        <v>210</v>
      </c>
      <c r="E55" s="2259"/>
      <c r="F55" s="2259"/>
      <c r="G55" s="2259"/>
      <c r="H55" s="2259"/>
      <c r="I55" s="2286"/>
      <c r="J55" s="2256"/>
      <c r="K55" s="1363"/>
      <c r="L55" s="1364"/>
      <c r="P55" s="2257"/>
      <c r="Q55" s="2257"/>
      <c r="R55" s="356"/>
      <c r="S55" s="1278"/>
      <c r="T55" s="287" t="s">
        <v>474</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207</v>
      </c>
      <c r="B56" s="1343" t="s">
        <v>208</v>
      </c>
      <c r="C56" s="1343" t="s">
        <v>209</v>
      </c>
      <c r="D56" s="1343" t="s">
        <v>210</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207</v>
      </c>
      <c r="B57" s="1343" t="s">
        <v>208</v>
      </c>
      <c r="C57" s="1343" t="s">
        <v>209</v>
      </c>
      <c r="D57" s="1343" t="s">
        <v>210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207</v>
      </c>
      <c r="B58" s="1343" t="s">
        <v>208</v>
      </c>
      <c r="C58" s="1343" t="s">
        <v>209</v>
      </c>
      <c r="D58" s="1314"/>
      <c r="E58" s="2259"/>
      <c r="F58" s="2259"/>
      <c r="G58" s="2258"/>
      <c r="H58" s="1314"/>
      <c r="I58" s="1314"/>
      <c r="J58" s="1314"/>
      <c r="K58" s="1314"/>
      <c r="L58" s="1339"/>
      <c r="M58" s="1315"/>
      <c r="N58" s="1315"/>
      <c r="P58" s="1316"/>
      <c r="Q58" s="1317"/>
      <c r="R58" s="1316"/>
      <c r="S58" s="1322"/>
      <c r="T58" s="1325" t="s">
        <v>171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207</v>
      </c>
      <c r="B59" s="1343" t="s">
        <v>208</v>
      </c>
      <c r="C59" s="1314"/>
      <c r="D59" s="1314"/>
      <c r="E59" s="2259"/>
      <c r="F59" s="2258"/>
      <c r="G59" s="1314"/>
      <c r="H59" s="1314"/>
      <c r="I59" s="1314"/>
      <c r="J59" s="1314"/>
      <c r="K59" s="1314"/>
      <c r="L59" s="1339"/>
      <c r="M59" s="1321"/>
      <c r="N59" s="1321"/>
      <c r="P59" s="1316"/>
      <c r="Q59" s="1317"/>
      <c r="R59" s="1316"/>
      <c r="S59" s="1322"/>
      <c r="T59" s="1325" t="s">
        <v>172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207</v>
      </c>
      <c r="B60" s="1343"/>
      <c r="C60" s="1343"/>
      <c r="D60" s="1343"/>
      <c r="E60" s="2259"/>
      <c r="F60" s="1343"/>
      <c r="G60" s="1343"/>
      <c r="H60" s="1343"/>
      <c r="I60" s="1343"/>
      <c r="J60" s="1343"/>
      <c r="K60" s="1343"/>
      <c r="L60" s="1346"/>
      <c r="M60" s="1321"/>
      <c r="N60" s="1321"/>
      <c r="O60" s="518"/>
      <c r="P60" s="380"/>
      <c r="Q60" s="1344"/>
      <c r="R60" s="380"/>
      <c r="S60" s="1322"/>
      <c r="T60" s="1325" t="s">
        <v>173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207</v>
      </c>
      <c r="B61" s="1343"/>
      <c r="C61" s="1343"/>
      <c r="D61" s="1343"/>
      <c r="E61" s="2258"/>
      <c r="F61" s="1343"/>
      <c r="G61" s="1343"/>
      <c r="H61" s="1343"/>
      <c r="I61" s="1343"/>
      <c r="J61" s="1343"/>
      <c r="K61" s="1343"/>
      <c r="L61" s="1346"/>
      <c r="M61" s="1321"/>
      <c r="N61" s="1321"/>
      <c r="O61" s="518"/>
      <c r="P61" s="380"/>
      <c r="Q61" s="1344"/>
      <c r="R61" s="380"/>
      <c r="S61" s="1322"/>
      <c r="T61" s="1325" t="s">
        <v>173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B87E3-EE53-F54F-7AF6-855DB9E8964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2251"/>
      <c r="AB27" s="326"/>
      <c r="AC27" s="2251" t="str">
        <f>IF(TITLE_NAME_OR_PR_CHANGE="",IF(TITLE_NAME_OR_PR="","",TITLE_NAME_OR_PR),TITLE_NAME_OR_PR_CHANGE)</f>
        <v>Министерство тарифов и энергетики Псковской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314-в</v>
      </c>
      <c r="W29" s="2251"/>
      <c r="X29" s="2251"/>
      <c r="Y29" s="2251"/>
      <c r="Z29" s="2251"/>
      <c r="AA29" s="2251"/>
      <c r="AB29" s="326"/>
      <c r="AC29" s="2251" t="str">
        <f>IF(TITLE_NUMBER_PR_CHANGE="",IF(TITLE_NUMBER_PR="","",TITLE_NUMBER_PR),TITLE_NUMBER_PR_CHANGE)</f>
        <v>314-в</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http://pravo.pskov.ru/</v>
      </c>
      <c r="W30" s="2251"/>
      <c r="X30" s="2251"/>
      <c r="Y30" s="2251"/>
      <c r="Z30" s="2251"/>
      <c r="AA30" s="2251"/>
      <c r="AB30" s="326"/>
      <c r="AC30" s="2251" t="str">
        <f>IF(TITLE_IST_PUB_CHANGE="",IF(TITLE_IST_PUB="","",TITLE_IST_PUB),TITLE_IST_PUB_CHANGE)</f>
        <v>http://pravo.pskov.ru/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314-в</v>
      </c>
      <c r="W33" s="2251"/>
      <c r="X33" s="2251"/>
      <c r="Y33" s="2251"/>
      <c r="Z33" s="2251"/>
      <c r="AA33" s="2251"/>
      <c r="AB33" s="326"/>
      <c r="AC33" s="2251" t="str">
        <f>IF(TITLE_NUMBER_PR_CHANGE="",IF(TITLE_NUMBER_PR="","",TITLE_NUMBER_PR),TITLE_NUMBER_PR_CHANGE)</f>
        <v>314-в</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495</v>
      </c>
      <c r="W38" s="2262" t="s">
        <v>439</v>
      </c>
      <c r="X38" s="2263"/>
      <c r="Y38" s="2262" t="s">
        <v>440</v>
      </c>
      <c r="Z38" s="2269"/>
      <c r="AA38" s="2263"/>
      <c r="AB38" s="2278"/>
      <c r="AC38" s="1352" t="s">
        <v>495</v>
      </c>
      <c r="AD38" s="2262" t="s">
        <v>439</v>
      </c>
      <c r="AE38" s="2263"/>
      <c r="AF38" s="2262" t="s">
        <v>440</v>
      </c>
      <c r="AG38" s="2269"/>
      <c r="AH38" s="2263"/>
      <c r="AI38" s="2278"/>
      <c r="AJ38" s="2281"/>
      <c r="AK38" s="2127"/>
      <c r="AQ38" s="1155">
        <v>34</v>
      </c>
    </row>
    <row customHeight="1" ht="35.699999999999996">
      <c r="A39" s="1370"/>
      <c r="B39" s="1370" t="s">
        <v>138</v>
      </c>
      <c r="C39" s="1370" t="s">
        <v>139</v>
      </c>
      <c r="D39" s="1370" t="s">
        <v>140</v>
      </c>
      <c r="E39" s="1364" t="s">
        <v>441</v>
      </c>
      <c r="F39" s="1364" t="s">
        <v>442</v>
      </c>
      <c r="G39" s="1364" t="s">
        <v>443</v>
      </c>
      <c r="H39" s="1364"/>
      <c r="I39" s="1364" t="s">
        <v>496</v>
      </c>
      <c r="J39" s="1364" t="s">
        <v>446</v>
      </c>
      <c r="K39" s="1364" t="s">
        <v>497</v>
      </c>
      <c r="L39" s="1364" t="s">
        <v>422</v>
      </c>
      <c r="Q39" s="376"/>
      <c r="R39" s="376"/>
      <c r="S39" s="2273"/>
      <c r="T39" s="2209"/>
      <c r="U39" s="302"/>
      <c r="V39" s="1352" t="s">
        <v>498</v>
      </c>
      <c r="W39" s="1222" t="s">
        <v>499</v>
      </c>
      <c r="X39" s="1222" t="s">
        <v>500</v>
      </c>
      <c r="Y39" s="1357" t="s">
        <v>450</v>
      </c>
      <c r="Z39" s="2270" t="s">
        <v>451</v>
      </c>
      <c r="AA39" s="2271"/>
      <c r="AB39" s="2279"/>
      <c r="AC39" s="1352" t="s">
        <v>498</v>
      </c>
      <c r="AD39" s="1222" t="s">
        <v>499</v>
      </c>
      <c r="AE39" s="1222" t="s">
        <v>500</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501</v>
      </c>
      <c r="E44" s="2259"/>
      <c r="F44" s="2259"/>
      <c r="G44" s="2259"/>
      <c r="H44" s="2259"/>
      <c r="I44" s="2256" t="str">
        <f>S43&amp;".1"</f>
        <v>...1</v>
      </c>
      <c r="J44" s="1363"/>
      <c r="K44" s="1363"/>
      <c r="L44" s="1364"/>
      <c r="P44" s="2257">
        <v>1</v>
      </c>
      <c r="Q44" s="1354"/>
      <c r="R44" s="356"/>
      <c r="S44" s="1358"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501</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233</v>
      </c>
      <c r="B46" s="1363" t="s">
        <v>234</v>
      </c>
      <c r="C46" s="1363" t="s">
        <v>235</v>
      </c>
      <c r="D46" s="1363" t="s">
        <v>501</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501</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501</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501</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501</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C64FA-727F-BF9F-450A-8F749DF992D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2251"/>
      <c r="AB27" s="326"/>
      <c r="AC27" s="2251" t="str">
        <f>IF(TITLE_NAME_OR_PR_CHANGE="",IF(TITLE_NAME_OR_PR="","",TITLE_NAME_OR_PR),TITLE_NAME_OR_PR_CHANGE)</f>
        <v>Министерство тарифов и энергетики Псковской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314-в</v>
      </c>
      <c r="W29" s="2251"/>
      <c r="X29" s="2251"/>
      <c r="Y29" s="2251"/>
      <c r="Z29" s="2251"/>
      <c r="AA29" s="2251"/>
      <c r="AB29" s="326"/>
      <c r="AC29" s="2251" t="str">
        <f>IF(TITLE_NUMBER_PR_CHANGE="",IF(TITLE_NUMBER_PR="","",TITLE_NUMBER_PR),TITLE_NUMBER_PR_CHANGE)</f>
        <v>314-в</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http://pravo.pskov.ru/</v>
      </c>
      <c r="W30" s="2251"/>
      <c r="X30" s="2251"/>
      <c r="Y30" s="2251"/>
      <c r="Z30" s="2251"/>
      <c r="AA30" s="2251"/>
      <c r="AB30" s="326"/>
      <c r="AC30" s="2251" t="str">
        <f>IF(TITLE_IST_PUB_CHANGE="",IF(TITLE_IST_PUB="","",TITLE_IST_PUB),TITLE_IST_PUB_CHANGE)</f>
        <v>http://pravo.pskov.ru/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314-в</v>
      </c>
      <c r="W33" s="2251"/>
      <c r="X33" s="2251"/>
      <c r="Y33" s="2251"/>
      <c r="Z33" s="2251"/>
      <c r="AA33" s="2251"/>
      <c r="AB33" s="326"/>
      <c r="AC33" s="2251" t="str">
        <f>IF(TITLE_NUMBER_PR_CHANGE="",IF(TITLE_NUMBER_PR="","",TITLE_NUMBER_PR),TITLE_NUMBER_PR_CHANGE)</f>
        <v>314-в</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495</v>
      </c>
      <c r="W38" s="2262" t="s">
        <v>439</v>
      </c>
      <c r="X38" s="2263"/>
      <c r="Y38" s="2262" t="s">
        <v>440</v>
      </c>
      <c r="Z38" s="2269"/>
      <c r="AA38" s="2263"/>
      <c r="AB38" s="2278"/>
      <c r="AC38" s="1452" t="s">
        <v>495</v>
      </c>
      <c r="AD38" s="2262" t="s">
        <v>439</v>
      </c>
      <c r="AE38" s="2263"/>
      <c r="AF38" s="2262" t="s">
        <v>440</v>
      </c>
      <c r="AG38" s="2269"/>
      <c r="AH38" s="2263"/>
      <c r="AI38" s="2278"/>
      <c r="AJ38" s="2281"/>
      <c r="AK38" s="2127"/>
      <c r="AQ38" s="1155">
        <v>34</v>
      </c>
    </row>
    <row customHeight="1" ht="35.699999999999996">
      <c r="A39" s="1370"/>
      <c r="B39" s="1370" t="s">
        <v>138</v>
      </c>
      <c r="C39" s="1370" t="s">
        <v>139</v>
      </c>
      <c r="D39" s="1370" t="s">
        <v>140</v>
      </c>
      <c r="E39" s="1364" t="s">
        <v>441</v>
      </c>
      <c r="F39" s="1364" t="s">
        <v>442</v>
      </c>
      <c r="G39" s="1364" t="s">
        <v>443</v>
      </c>
      <c r="H39" s="1364"/>
      <c r="I39" s="1364" t="s">
        <v>496</v>
      </c>
      <c r="J39" s="1364" t="s">
        <v>446</v>
      </c>
      <c r="K39" s="1364" t="s">
        <v>497</v>
      </c>
      <c r="L39" s="1364" t="s">
        <v>422</v>
      </c>
      <c r="Q39" s="376"/>
      <c r="R39" s="376"/>
      <c r="S39" s="2273"/>
      <c r="T39" s="2209"/>
      <c r="U39" s="302"/>
      <c r="V39" s="1452" t="s">
        <v>498</v>
      </c>
      <c r="W39" s="1222" t="s">
        <v>499</v>
      </c>
      <c r="X39" s="1222" t="s">
        <v>500</v>
      </c>
      <c r="Y39" s="1455" t="s">
        <v>450</v>
      </c>
      <c r="Z39" s="2270" t="s">
        <v>451</v>
      </c>
      <c r="AA39" s="2271"/>
      <c r="AB39" s="2279"/>
      <c r="AC39" s="1452" t="s">
        <v>498</v>
      </c>
      <c r="AD39" s="1222" t="s">
        <v>499</v>
      </c>
      <c r="AE39" s="1222" t="s">
        <v>500</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502</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502</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238</v>
      </c>
      <c r="B46" s="1363" t="s">
        <v>239</v>
      </c>
      <c r="C46" s="1363" t="s">
        <v>240</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502</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502</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502</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4B4C2-F544-01FE-7178-4482F78D3A3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2251"/>
      <c r="AB27" s="326"/>
      <c r="AC27" s="2251" t="str">
        <f>IF(TITLE_NAME_OR_PR_CHANGE="",IF(TITLE_NAME_OR_PR="","",TITLE_NAME_OR_PR),TITLE_NAME_OR_PR_CHANGE)</f>
        <v>Министерство тарифов и энергетики Псковской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314-в</v>
      </c>
      <c r="W29" s="2251"/>
      <c r="X29" s="2251"/>
      <c r="Y29" s="2251"/>
      <c r="Z29" s="2251"/>
      <c r="AA29" s="2251"/>
      <c r="AB29" s="326"/>
      <c r="AC29" s="2251" t="str">
        <f>IF(TITLE_NUMBER_PR_CHANGE="",IF(TITLE_NUMBER_PR="","",TITLE_NUMBER_PR),TITLE_NUMBER_PR_CHANGE)</f>
        <v>314-в</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http://pravo.pskov.ru/</v>
      </c>
      <c r="W30" s="2251"/>
      <c r="X30" s="2251"/>
      <c r="Y30" s="2251"/>
      <c r="Z30" s="2251"/>
      <c r="AA30" s="2251"/>
      <c r="AB30" s="326"/>
      <c r="AC30" s="2251" t="str">
        <f>IF(TITLE_IST_PUB_CHANGE="",IF(TITLE_IST_PUB="","",TITLE_IST_PUB),TITLE_IST_PUB_CHANGE)</f>
        <v>http://pravo.pskov.ru/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314-в</v>
      </c>
      <c r="W33" s="2251"/>
      <c r="X33" s="2251"/>
      <c r="Y33" s="2251"/>
      <c r="Z33" s="2251"/>
      <c r="AA33" s="2251"/>
      <c r="AB33" s="326"/>
      <c r="AC33" s="2251" t="str">
        <f>IF(TITLE_NUMBER_PR_CHANGE="",IF(TITLE_NUMBER_PR="","",TITLE_NUMBER_PR),TITLE_NUMBER_PR_CHANGE)</f>
        <v>314-в</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495</v>
      </c>
      <c r="W38" s="2262" t="s">
        <v>439</v>
      </c>
      <c r="X38" s="2263"/>
      <c r="Y38" s="2262" t="s">
        <v>440</v>
      </c>
      <c r="Z38" s="2269"/>
      <c r="AA38" s="2263"/>
      <c r="AB38" s="2278"/>
      <c r="AC38" s="1452" t="s">
        <v>495</v>
      </c>
      <c r="AD38" s="2262" t="s">
        <v>439</v>
      </c>
      <c r="AE38" s="2263"/>
      <c r="AF38" s="2262" t="s">
        <v>440</v>
      </c>
      <c r="AG38" s="2269"/>
      <c r="AH38" s="2263"/>
      <c r="AI38" s="2278"/>
      <c r="AJ38" s="2281"/>
      <c r="AK38" s="2127"/>
      <c r="AQ38" s="1155">
        <v>34</v>
      </c>
    </row>
    <row customHeight="1" ht="35.699999999999996">
      <c r="A39" s="1370"/>
      <c r="B39" s="1370" t="s">
        <v>138</v>
      </c>
      <c r="C39" s="1370" t="s">
        <v>139</v>
      </c>
      <c r="D39" s="1370" t="s">
        <v>140</v>
      </c>
      <c r="E39" s="1364" t="s">
        <v>441</v>
      </c>
      <c r="F39" s="1364" t="s">
        <v>442</v>
      </c>
      <c r="G39" s="1364" t="s">
        <v>443</v>
      </c>
      <c r="H39" s="1364"/>
      <c r="I39" s="1364" t="s">
        <v>496</v>
      </c>
      <c r="J39" s="1364" t="s">
        <v>446</v>
      </c>
      <c r="K39" s="1364" t="s">
        <v>497</v>
      </c>
      <c r="L39" s="1364" t="s">
        <v>422</v>
      </c>
      <c r="Q39" s="376"/>
      <c r="R39" s="376"/>
      <c r="S39" s="2273"/>
      <c r="T39" s="2209"/>
      <c r="U39" s="302"/>
      <c r="V39" s="1452" t="s">
        <v>498</v>
      </c>
      <c r="W39" s="1222" t="s">
        <v>499</v>
      </c>
      <c r="X39" s="1222" t="s">
        <v>500</v>
      </c>
      <c r="Y39" s="1455" t="s">
        <v>450</v>
      </c>
      <c r="Z39" s="2270" t="s">
        <v>451</v>
      </c>
      <c r="AA39" s="2271"/>
      <c r="AB39" s="2279"/>
      <c r="AC39" s="1452" t="s">
        <v>498</v>
      </c>
      <c r="AD39" s="1222" t="s">
        <v>499</v>
      </c>
      <c r="AE39" s="1222" t="s">
        <v>500</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503</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503</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243</v>
      </c>
      <c r="B46" s="1363" t="s">
        <v>244</v>
      </c>
      <c r="C46" s="1363" t="s">
        <v>245</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503</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503</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503</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5E48B-F102-23C1-84D2-20C088263FC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2251"/>
      <c r="AB27" s="326"/>
      <c r="AC27" s="2251" t="str">
        <f>IF(TITLE_NAME_OR_PR_CHANGE="",IF(TITLE_NAME_OR_PR="","",TITLE_NAME_OR_PR),TITLE_NAME_OR_PR_CHANGE)</f>
        <v>Министерство тарифов и энергетики Псковской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314-в</v>
      </c>
      <c r="W29" s="2251"/>
      <c r="X29" s="2251"/>
      <c r="Y29" s="2251"/>
      <c r="Z29" s="2251"/>
      <c r="AA29" s="2251"/>
      <c r="AB29" s="326"/>
      <c r="AC29" s="2251" t="str">
        <f>IF(TITLE_NUMBER_PR_CHANGE="",IF(TITLE_NUMBER_PR="","",TITLE_NUMBER_PR),TITLE_NUMBER_PR_CHANGE)</f>
        <v>314-в</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http://pravo.pskov.ru/</v>
      </c>
      <c r="W30" s="2251"/>
      <c r="X30" s="2251"/>
      <c r="Y30" s="2251"/>
      <c r="Z30" s="2251"/>
      <c r="AA30" s="2251"/>
      <c r="AB30" s="326"/>
      <c r="AC30" s="2251" t="str">
        <f>IF(TITLE_IST_PUB_CHANGE="",IF(TITLE_IST_PUB="","",TITLE_IST_PUB),TITLE_IST_PUB_CHANGE)</f>
        <v>http://pravo.pskov.ru/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314-в</v>
      </c>
      <c r="W33" s="2251"/>
      <c r="X33" s="2251"/>
      <c r="Y33" s="2251"/>
      <c r="Z33" s="2251"/>
      <c r="AA33" s="2251"/>
      <c r="AB33" s="326"/>
      <c r="AC33" s="2251" t="str">
        <f>IF(TITLE_NUMBER_PR_CHANGE="",IF(TITLE_NUMBER_PR="","",TITLE_NUMBER_PR),TITLE_NUMBER_PR_CHANGE)</f>
        <v>314-в</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495</v>
      </c>
      <c r="W38" s="2262" t="s">
        <v>439</v>
      </c>
      <c r="X38" s="2263"/>
      <c r="Y38" s="2262" t="s">
        <v>440</v>
      </c>
      <c r="Z38" s="2269"/>
      <c r="AA38" s="2263"/>
      <c r="AB38" s="2278"/>
      <c r="AC38" s="1452" t="s">
        <v>495</v>
      </c>
      <c r="AD38" s="2262" t="s">
        <v>439</v>
      </c>
      <c r="AE38" s="2263"/>
      <c r="AF38" s="2262" t="s">
        <v>440</v>
      </c>
      <c r="AG38" s="2269"/>
      <c r="AH38" s="2263"/>
      <c r="AI38" s="2278"/>
      <c r="AJ38" s="2281"/>
      <c r="AK38" s="2127"/>
      <c r="AQ38" s="1155">
        <v>34</v>
      </c>
    </row>
    <row customHeight="1" ht="35.699999999999996">
      <c r="A39" s="1370"/>
      <c r="B39" s="1370" t="s">
        <v>138</v>
      </c>
      <c r="C39" s="1370" t="s">
        <v>139</v>
      </c>
      <c r="D39" s="1370" t="s">
        <v>140</v>
      </c>
      <c r="E39" s="1364" t="s">
        <v>441</v>
      </c>
      <c r="F39" s="1364" t="s">
        <v>442</v>
      </c>
      <c r="G39" s="1364" t="s">
        <v>443</v>
      </c>
      <c r="H39" s="1364"/>
      <c r="I39" s="1364" t="s">
        <v>496</v>
      </c>
      <c r="J39" s="1364" t="s">
        <v>446</v>
      </c>
      <c r="K39" s="1364" t="s">
        <v>497</v>
      </c>
      <c r="L39" s="1364" t="s">
        <v>422</v>
      </c>
      <c r="Q39" s="376"/>
      <c r="R39" s="376"/>
      <c r="S39" s="2273"/>
      <c r="T39" s="2209"/>
      <c r="U39" s="302"/>
      <c r="V39" s="1452" t="s">
        <v>498</v>
      </c>
      <c r="W39" s="1222" t="s">
        <v>499</v>
      </c>
      <c r="X39" s="1222" t="s">
        <v>500</v>
      </c>
      <c r="Y39" s="1455" t="s">
        <v>450</v>
      </c>
      <c r="Z39" s="2270" t="s">
        <v>451</v>
      </c>
      <c r="AA39" s="2271"/>
      <c r="AB39" s="2279"/>
      <c r="AC39" s="1452" t="s">
        <v>498</v>
      </c>
      <c r="AD39" s="1222" t="s">
        <v>499</v>
      </c>
      <c r="AE39" s="1222" t="s">
        <v>500</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504</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504</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248</v>
      </c>
      <c r="B46" s="1363" t="s">
        <v>249</v>
      </c>
      <c r="C46" s="1363" t="s">
        <v>250</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504</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504</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504</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D7367-D57C-A8B9-7BD4-B3E41D227EC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126</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470</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474</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476</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46010</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314-в</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http://pravo.pskov.ru/</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46010</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314-в</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90</v>
      </c>
      <c r="T37" s="2209" t="s">
        <v>505</v>
      </c>
      <c r="U37" s="337"/>
      <c r="V37" s="2275"/>
      <c r="W37" s="2275"/>
      <c r="X37" s="2275"/>
      <c r="Y37" s="2275"/>
      <c r="Z37" s="2275"/>
      <c r="AA37" s="2209" t="s">
        <v>434</v>
      </c>
      <c r="AB37" s="2208" t="s">
        <v>506</v>
      </c>
      <c r="AC37" s="2208" t="s">
        <v>480</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483</v>
      </c>
      <c r="W38" s="2127"/>
      <c r="X38" s="2294" t="s">
        <v>440</v>
      </c>
      <c r="Y38" s="2313"/>
      <c r="Z38" s="2313"/>
      <c r="AA38" s="2209"/>
      <c r="AB38" s="2208"/>
      <c r="AC38" s="2208"/>
      <c r="AD38" s="2103" t="s">
        <v>483</v>
      </c>
      <c r="AE38" s="2127"/>
      <c r="AF38" s="2313" t="s">
        <v>440</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138</v>
      </c>
      <c r="C40" s="1266" t="s">
        <v>139</v>
      </c>
      <c r="D40" s="1266" t="s">
        <v>140</v>
      </c>
      <c r="E40" s="1310" t="s">
        <v>441</v>
      </c>
      <c r="F40" s="1310" t="s">
        <v>442</v>
      </c>
      <c r="G40" s="1310" t="s">
        <v>443</v>
      </c>
      <c r="H40" s="1310" t="s">
        <v>444</v>
      </c>
      <c r="I40" s="1310" t="s">
        <v>445</v>
      </c>
      <c r="J40" s="1310" t="s">
        <v>446</v>
      </c>
      <c r="K40" s="1310" t="s">
        <v>447</v>
      </c>
      <c r="L40" s="1310" t="s">
        <v>422</v>
      </c>
      <c r="Q40" s="291"/>
      <c r="R40" s="376"/>
      <c r="S40" s="2273"/>
      <c r="T40" s="2209"/>
      <c r="U40" s="302"/>
      <c r="V40" s="1950" t="s">
        <v>484</v>
      </c>
      <c r="W40" s="1950" t="s">
        <v>485</v>
      </c>
      <c r="X40" s="1938" t="s">
        <v>450</v>
      </c>
      <c r="Y40" s="2270" t="s">
        <v>451</v>
      </c>
      <c r="Z40" s="2320"/>
      <c r="AA40" s="2209"/>
      <c r="AB40" s="2208"/>
      <c r="AC40" s="2208"/>
      <c r="AD40" s="1968" t="s">
        <v>484</v>
      </c>
      <c r="AE40" s="1959" t="s">
        <v>485</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112</v>
      </c>
      <c r="T41" s="1255" t="s">
        <v>113</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126</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213</v>
      </c>
      <c r="B43" s="1267" t="s">
        <v>214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213</v>
      </c>
      <c r="B44" s="1267" t="s">
        <v>214</v>
      </c>
      <c r="C44" s="1267" t="s">
        <v>215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213</v>
      </c>
      <c r="B45" s="1267" t="s">
        <v>214</v>
      </c>
      <c r="C45" s="1267" t="s">
        <v>215</v>
      </c>
      <c r="D45" s="1267" t="s">
        <v>216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213</v>
      </c>
      <c r="B46" s="1375" t="s">
        <v>214</v>
      </c>
      <c r="C46" s="1375" t="s">
        <v>215</v>
      </c>
      <c r="D46" s="1375" t="s">
        <v>216</v>
      </c>
      <c r="E46" s="2290"/>
      <c r="F46" s="2290"/>
      <c r="G46" s="2290"/>
      <c r="H46" s="2290"/>
      <c r="I46" s="2127" t="str">
        <f>S45&amp;".1"</f>
        <v>....1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213</v>
      </c>
      <c r="B47" s="1375" t="s">
        <v>214</v>
      </c>
      <c r="C47" s="1375" t="s">
        <v>215</v>
      </c>
      <c r="D47" s="1375" t="s">
        <v>216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213</v>
      </c>
      <c r="B48" s="1267" t="s">
        <v>214</v>
      </c>
      <c r="C48" s="1267" t="s">
        <v>215</v>
      </c>
      <c r="D48" s="1267" t="s">
        <v>216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63</v>
      </c>
      <c r="Z48" s="1955"/>
      <c r="AA48" s="1942" t="s">
        <v>63</v>
      </c>
      <c r="AB48" s="1964"/>
      <c r="AC48" s="1963" t="s">
        <v>28</v>
      </c>
      <c r="AD48" s="751"/>
      <c r="AE48" s="1257"/>
      <c r="AF48" s="1955"/>
      <c r="AG48" s="1942" t="s">
        <v>63</v>
      </c>
      <c r="AH48" s="1955"/>
      <c r="AI48" s="1942" t="s">
        <v>63</v>
      </c>
      <c r="AJ48" s="1348"/>
      <c r="AK48" s="2253" t="s">
        <v>486</v>
      </c>
      <c r="AL48" s="1636">
        <f>STRCHECKDATE(#REF!)</f>
      </c>
      <c r="AM48" s="1624"/>
      <c r="AN48" s="1624" t="str">
        <f>IF(T48="","",T48)</f>
        <v/>
      </c>
      <c r="AO48" s="1624"/>
      <c r="AP48" s="1624"/>
      <c r="AQ48" s="1631">
        <v>21</v>
      </c>
    </row>
    <row customHeight="1" ht="11.549999999999999">
      <c r="A49" s="1267" t="s">
        <v>213</v>
      </c>
      <c r="B49" s="1267" t="s">
        <v>214</v>
      </c>
      <c r="C49" s="1267" t="s">
        <v>215</v>
      </c>
      <c r="D49" s="1267" t="s">
        <v>216</v>
      </c>
      <c r="E49" s="2290"/>
      <c r="F49" s="2290"/>
      <c r="G49" s="2290"/>
      <c r="H49" s="2290"/>
      <c r="I49" s="2101"/>
      <c r="J49" s="2127"/>
      <c r="K49" s="1267"/>
      <c r="L49" s="1310"/>
      <c r="P49" s="2257"/>
      <c r="Q49" s="2257"/>
      <c r="R49" s="356"/>
      <c r="S49" s="1278"/>
      <c r="T49" s="287" t="s">
        <v>474</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213</v>
      </c>
      <c r="B50" s="1375" t="s">
        <v>214</v>
      </c>
      <c r="C50" s="1375" t="s">
        <v>215</v>
      </c>
      <c r="D50" s="1375" t="s">
        <v>216</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213</v>
      </c>
      <c r="B51" s="1375" t="s">
        <v>214</v>
      </c>
      <c r="C51" s="1375" t="s">
        <v>215</v>
      </c>
      <c r="D51" s="1375" t="s">
        <v>216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213</v>
      </c>
      <c r="B52" s="1375" t="s">
        <v>214</v>
      </c>
      <c r="C52" s="1375" t="s">
        <v>215</v>
      </c>
      <c r="D52" s="1374"/>
      <c r="E52" s="2290"/>
      <c r="F52" s="2290"/>
      <c r="G52" s="2289"/>
      <c r="H52" s="1374"/>
      <c r="I52" s="1374"/>
      <c r="J52" s="1374"/>
      <c r="K52" s="1374"/>
      <c r="L52" s="1377"/>
      <c r="M52" s="1378"/>
      <c r="N52" s="1378"/>
      <c r="O52" s="351"/>
      <c r="P52" s="1316"/>
      <c r="Q52" s="1317"/>
      <c r="R52" s="1316"/>
      <c r="S52" s="1322"/>
      <c r="T52" s="1325" t="s">
        <v>171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213</v>
      </c>
      <c r="B53" s="1375" t="s">
        <v>214</v>
      </c>
      <c r="C53" s="1374"/>
      <c r="D53" s="1374"/>
      <c r="E53" s="2290"/>
      <c r="F53" s="2289"/>
      <c r="G53" s="1374"/>
      <c r="H53" s="1374"/>
      <c r="I53" s="1374"/>
      <c r="J53" s="1374"/>
      <c r="K53" s="1374"/>
      <c r="L53" s="1377"/>
      <c r="M53" s="1379"/>
      <c r="N53" s="1379"/>
      <c r="O53" s="35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213</v>
      </c>
      <c r="B54" s="1375"/>
      <c r="C54" s="1375"/>
      <c r="D54" s="1375"/>
      <c r="E54" s="2290"/>
      <c r="F54" s="1375"/>
      <c r="G54" s="1375"/>
      <c r="H54" s="1375"/>
      <c r="I54" s="1375"/>
      <c r="J54" s="1375"/>
      <c r="K54" s="1375"/>
      <c r="L54" s="1381"/>
      <c r="M54" s="1379"/>
      <c r="N54" s="1379"/>
      <c r="O54" s="351"/>
      <c r="P54" s="380"/>
      <c r="Q54" s="1344"/>
      <c r="R54" s="380"/>
      <c r="S54" s="1322"/>
      <c r="T54" s="1325" t="s">
        <v>173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213</v>
      </c>
      <c r="B55" s="1375"/>
      <c r="C55" s="1375"/>
      <c r="D55" s="1375"/>
      <c r="E55" s="2289"/>
      <c r="F55" s="1375"/>
      <c r="G55" s="1375"/>
      <c r="H55" s="1375"/>
      <c r="I55" s="1375"/>
      <c r="J55" s="1375"/>
      <c r="K55" s="1375"/>
      <c r="L55" s="1381"/>
      <c r="M55" s="1379"/>
      <c r="N55" s="1379"/>
      <c r="O55" s="351"/>
      <c r="P55" s="380"/>
      <c r="Q55" s="1344"/>
      <c r="R55" s="380"/>
      <c r="S55" s="1322"/>
      <c r="T55" s="1325" t="s">
        <v>173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D4A59-5BEC-C161-A2FF-ACD35C73C19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488</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475</v>
      </c>
      <c r="AH24" s="1507" t="s">
        <v>475</v>
      </c>
      <c r="AK24" s="1507" t="s">
        <v>512</v>
      </c>
      <c r="AL24" s="1507" t="s">
        <v>475</v>
      </c>
      <c r="AP24" s="1507" t="s">
        <v>475</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Министерство тарифов и энергетики Псковской области</v>
      </c>
      <c r="W31" s="2251"/>
      <c r="X31" s="2251"/>
      <c r="Y31" s="2251"/>
      <c r="Z31" s="2251"/>
      <c r="AA31" s="2251"/>
      <c r="AB31" s="2251"/>
      <c r="AC31" s="326"/>
      <c r="AD31" s="2251" t="str">
        <f>IF(TITLE_NAME_OR_PR_CHANGE="",IF(TITLE_NAME_OR_PR="","",TITLE_NAME_OR_PR),TITLE_NAME_OR_PR_CHANGE)</f>
        <v>Министерство тарифов и энергетики Псковской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46010</v>
      </c>
      <c r="W32" s="2264"/>
      <c r="X32" s="2264"/>
      <c r="Y32" s="2264"/>
      <c r="Z32" s="2264"/>
      <c r="AA32" s="2264"/>
      <c r="AB32" s="2264"/>
      <c r="AC32" s="326"/>
      <c r="AD32" s="2264" t="str">
        <f>IF(TITLE_DATE_PR_CHANGE="",IF(TITLE_DATE_PR="","",TITLE_DATE_PR),TITLE_DATE_PR_CHANGE)</f>
        <v>46010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314-в</v>
      </c>
      <c r="W33" s="2251"/>
      <c r="X33" s="2251"/>
      <c r="Y33" s="2251"/>
      <c r="Z33" s="2251"/>
      <c r="AA33" s="2251"/>
      <c r="AB33" s="2251"/>
      <c r="AC33" s="326"/>
      <c r="AD33" s="2251" t="str">
        <f>IF(TITLE_NUMBER_PR_CHANGE="",IF(TITLE_NUMBER_PR="","",TITLE_NUMBER_PR),TITLE_NUMBER_PR_CHANGE)</f>
        <v>314-в</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http://pravo.pskov.ru/</v>
      </c>
      <c r="W34" s="2251"/>
      <c r="X34" s="2251"/>
      <c r="Y34" s="2251"/>
      <c r="Z34" s="2251"/>
      <c r="AA34" s="2251"/>
      <c r="AB34" s="2251"/>
      <c r="AC34" s="326"/>
      <c r="AD34" s="2251" t="str">
        <f>IF(TITLE_IST_PUB_CHANGE="",IF(TITLE_IST_PUB="","",TITLE_IST_PUB),TITLE_IST_PUB_CHANGE)</f>
        <v>http://pravo.pskov.ru/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46010</v>
      </c>
      <c r="W36" s="2264"/>
      <c r="X36" s="2264"/>
      <c r="Y36" s="2264"/>
      <c r="Z36" s="2264"/>
      <c r="AA36" s="2264"/>
      <c r="AB36" s="2264"/>
      <c r="AC36" s="326"/>
      <c r="AD36" s="2264" t="str">
        <f>IF(TITLE_DATE_PR_CHANGE="",IF(TITLE_DATE_PR="","",TITLE_DATE_PR),TITLE_DATE_PR_CHANGE)</f>
        <v>46010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314-в</v>
      </c>
      <c r="W37" s="2251"/>
      <c r="X37" s="2251"/>
      <c r="Y37" s="2251"/>
      <c r="Z37" s="2251"/>
      <c r="AA37" s="2251"/>
      <c r="AB37" s="2251"/>
      <c r="AC37" s="326"/>
      <c r="AD37" s="2251" t="str">
        <f>IF(TITLE_NUMBER_PR_CHANGE="",IF(TITLE_NUMBER_PR="","",TITLE_NUMBER_PR),TITLE_NUMBER_PR_CHANGE)</f>
        <v>314-в</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441</v>
      </c>
      <c r="F44" s="1364" t="s">
        <v>442</v>
      </c>
      <c r="G44" s="1364" t="s">
        <v>443</v>
      </c>
      <c r="H44" s="1364" t="s">
        <v>444</v>
      </c>
      <c r="I44" s="1364" t="s">
        <v>445</v>
      </c>
      <c r="J44" s="1364" t="s">
        <v>446</v>
      </c>
      <c r="K44" s="1364" t="s">
        <v>447</v>
      </c>
      <c r="L44" s="1364" t="s">
        <v>422</v>
      </c>
      <c r="Q44" s="291"/>
      <c r="R44" s="376"/>
      <c r="S44" s="2273"/>
      <c r="T44" s="2209"/>
      <c r="U44" s="302"/>
      <c r="V44" s="1448" t="s">
        <v>484</v>
      </c>
      <c r="W44" s="1448" t="s">
        <v>485</v>
      </c>
      <c r="X44" s="1448" t="s">
        <v>484</v>
      </c>
      <c r="Y44" s="1448" t="s">
        <v>485</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484</v>
      </c>
      <c r="AU44" s="1448" t="s">
        <v>485</v>
      </c>
      <c r="AV44" s="1448" t="s">
        <v>484</v>
      </c>
      <c r="AW44" s="1448" t="s">
        <v>485</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488</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0DB47-6799-1664-9BCA-405E7A4D5A3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2251"/>
      <c r="AB27" s="326"/>
      <c r="AC27" s="2251" t="str">
        <f>IF(TITLE_NAME_OR_PR_CHANGE="",IF(TITLE_NAME_OR_PR="","",TITLE_NAME_OR_PR),TITLE_NAME_OR_PR_CHANGE)</f>
        <v>Министерство тарифов и энергетики Псковской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314-в</v>
      </c>
      <c r="W29" s="2251"/>
      <c r="X29" s="2251"/>
      <c r="Y29" s="2251"/>
      <c r="Z29" s="2251"/>
      <c r="AA29" s="2251"/>
      <c r="AB29" s="326"/>
      <c r="AC29" s="2251" t="str">
        <f>IF(TITLE_NUMBER_PR_CHANGE="",IF(TITLE_NUMBER_PR="","",TITLE_NUMBER_PR),TITLE_NUMBER_PR_CHANGE)</f>
        <v>314-в</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http://pravo.pskov.ru/</v>
      </c>
      <c r="W30" s="2251"/>
      <c r="X30" s="2251"/>
      <c r="Y30" s="2251"/>
      <c r="Z30" s="2251"/>
      <c r="AA30" s="2251"/>
      <c r="AB30" s="326"/>
      <c r="AC30" s="2251" t="str">
        <f>IF(TITLE_IST_PUB_CHANGE="",IF(TITLE_IST_PUB="","",TITLE_IST_PUB),TITLE_IST_PUB_CHANGE)</f>
        <v>http://pravo.pskov.ru/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314-в</v>
      </c>
      <c r="W33" s="2251"/>
      <c r="X33" s="2251"/>
      <c r="Y33" s="2251"/>
      <c r="Z33" s="2251"/>
      <c r="AA33" s="2251"/>
      <c r="AB33" s="326"/>
      <c r="AC33" s="2251" t="str">
        <f>IF(TITLE_NUMBER_PR_CHANGE="",IF(TITLE_NUMBER_PR="","",TITLE_NUMBER_PR),TITLE_NUMBER_PR_CHANGE)</f>
        <v>314-в</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495</v>
      </c>
      <c r="W38" s="2262" t="s">
        <v>439</v>
      </c>
      <c r="X38" s="2263"/>
      <c r="Y38" s="2262" t="s">
        <v>440</v>
      </c>
      <c r="Z38" s="2269"/>
      <c r="AA38" s="2263"/>
      <c r="AB38" s="2278"/>
      <c r="AC38" s="1483" t="s">
        <v>495</v>
      </c>
      <c r="AD38" s="2262" t="s">
        <v>439</v>
      </c>
      <c r="AE38" s="2263"/>
      <c r="AF38" s="2262" t="s">
        <v>440</v>
      </c>
      <c r="AG38" s="2269"/>
      <c r="AH38" s="2263"/>
      <c r="AI38" s="2278"/>
      <c r="AJ38" s="2281"/>
      <c r="AK38" s="2127"/>
      <c r="AQ38" s="1155">
        <v>34</v>
      </c>
    </row>
    <row customHeight="1" ht="90.3">
      <c r="A39" s="1370"/>
      <c r="B39" s="1370" t="s">
        <v>138</v>
      </c>
      <c r="C39" s="1370" t="s">
        <v>139</v>
      </c>
      <c r="D39" s="1370" t="s">
        <v>140</v>
      </c>
      <c r="E39" s="1364" t="s">
        <v>441</v>
      </c>
      <c r="F39" s="1364" t="s">
        <v>442</v>
      </c>
      <c r="G39" s="1364" t="s">
        <v>443</v>
      </c>
      <c r="H39" s="1364"/>
      <c r="I39" s="1364" t="s">
        <v>496</v>
      </c>
      <c r="J39" s="1364" t="s">
        <v>446</v>
      </c>
      <c r="K39" s="1364" t="s">
        <v>497</v>
      </c>
      <c r="L39" s="1364" t="s">
        <v>422</v>
      </c>
      <c r="Q39" s="376"/>
      <c r="R39" s="376"/>
      <c r="S39" s="2273"/>
      <c r="T39" s="2209"/>
      <c r="U39" s="302"/>
      <c r="V39" s="1483" t="s">
        <v>524</v>
      </c>
      <c r="W39" s="1222" t="s">
        <v>525</v>
      </c>
      <c r="X39" s="1222" t="s">
        <v>500</v>
      </c>
      <c r="Y39" s="1489" t="s">
        <v>450</v>
      </c>
      <c r="Z39" s="2270" t="s">
        <v>451</v>
      </c>
      <c r="AA39" s="2271"/>
      <c r="AB39" s="2279"/>
      <c r="AC39" s="1483" t="s">
        <v>524</v>
      </c>
      <c r="AD39" s="1222" t="s">
        <v>525</v>
      </c>
      <c r="AE39" s="1222" t="s">
        <v>500</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915F6-576F-301F-F242-A4E8795C9FA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2251"/>
      <c r="AB27" s="326"/>
      <c r="AC27" s="2251" t="str">
        <f>IF(TITLE_NAME_OR_PR_CHANGE="",IF(TITLE_NAME_OR_PR="","",TITLE_NAME_OR_PR),TITLE_NAME_OR_PR_CHANGE)</f>
        <v>Министерство тарифов и энергетики Псковской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314-в</v>
      </c>
      <c r="W29" s="2251"/>
      <c r="X29" s="2251"/>
      <c r="Y29" s="2251"/>
      <c r="Z29" s="2251"/>
      <c r="AA29" s="2251"/>
      <c r="AB29" s="326"/>
      <c r="AC29" s="2251" t="str">
        <f>IF(TITLE_NUMBER_PR_CHANGE="",IF(TITLE_NUMBER_PR="","",TITLE_NUMBER_PR),TITLE_NUMBER_PR_CHANGE)</f>
        <v>314-в</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http://pravo.pskov.ru/</v>
      </c>
      <c r="W30" s="2251"/>
      <c r="X30" s="2251"/>
      <c r="Y30" s="2251"/>
      <c r="Z30" s="2251"/>
      <c r="AA30" s="2251"/>
      <c r="AB30" s="326"/>
      <c r="AC30" s="2251" t="str">
        <f>IF(TITLE_IST_PUB_CHANGE="",IF(TITLE_IST_PUB="","",TITLE_IST_PUB),TITLE_IST_PUB_CHANGE)</f>
        <v>http://pravo.pskov.ru/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314-в</v>
      </c>
      <c r="W33" s="2251"/>
      <c r="X33" s="2251"/>
      <c r="Y33" s="2251"/>
      <c r="Z33" s="2251"/>
      <c r="AA33" s="2251"/>
      <c r="AB33" s="326"/>
      <c r="AC33" s="2251" t="str">
        <f>IF(TITLE_NUMBER_PR_CHANGE="",IF(TITLE_NUMBER_PR="","",TITLE_NUMBER_PR),TITLE_NUMBER_PR_CHANGE)</f>
        <v>314-в</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495</v>
      </c>
      <c r="W38" s="2262" t="s">
        <v>439</v>
      </c>
      <c r="X38" s="2263"/>
      <c r="Y38" s="2262" t="s">
        <v>440</v>
      </c>
      <c r="Z38" s="2269"/>
      <c r="AA38" s="2263"/>
      <c r="AB38" s="2278"/>
      <c r="AC38" s="1483" t="s">
        <v>495</v>
      </c>
      <c r="AD38" s="2262" t="s">
        <v>439</v>
      </c>
      <c r="AE38" s="2263"/>
      <c r="AF38" s="2262" t="s">
        <v>440</v>
      </c>
      <c r="AG38" s="2269"/>
      <c r="AH38" s="2263"/>
      <c r="AI38" s="2278"/>
      <c r="AJ38" s="2281"/>
      <c r="AK38" s="2127"/>
      <c r="AQ38" s="1155">
        <v>34</v>
      </c>
    </row>
    <row customHeight="1" ht="90.3">
      <c r="A39" s="1370"/>
      <c r="B39" s="1370" t="s">
        <v>138</v>
      </c>
      <c r="C39" s="1370" t="s">
        <v>139</v>
      </c>
      <c r="D39" s="1370" t="s">
        <v>140</v>
      </c>
      <c r="E39" s="1364" t="s">
        <v>441</v>
      </c>
      <c r="F39" s="1364" t="s">
        <v>442</v>
      </c>
      <c r="G39" s="1364" t="s">
        <v>443</v>
      </c>
      <c r="H39" s="1364"/>
      <c r="I39" s="1364" t="s">
        <v>496</v>
      </c>
      <c r="J39" s="1364" t="s">
        <v>446</v>
      </c>
      <c r="K39" s="1364" t="s">
        <v>497</v>
      </c>
      <c r="L39" s="1364" t="s">
        <v>422</v>
      </c>
      <c r="Q39" s="376"/>
      <c r="R39" s="376"/>
      <c r="S39" s="2273"/>
      <c r="T39" s="2209"/>
      <c r="U39" s="302"/>
      <c r="V39" s="1483" t="s">
        <v>524</v>
      </c>
      <c r="W39" s="1222" t="s">
        <v>525</v>
      </c>
      <c r="X39" s="1222" t="s">
        <v>500</v>
      </c>
      <c r="Y39" s="1489" t="s">
        <v>450</v>
      </c>
      <c r="Z39" s="2270" t="s">
        <v>451</v>
      </c>
      <c r="AA39" s="2271"/>
      <c r="AB39" s="2279"/>
      <c r="AC39" s="1483" t="s">
        <v>524</v>
      </c>
      <c r="AD39" s="1222" t="s">
        <v>525</v>
      </c>
      <c r="AE39" s="1222" t="s">
        <v>500</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62844-3F13-9966-0747-3CC48C5505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475</v>
      </c>
      <c r="AH24" s="1507" t="s">
        <v>475</v>
      </c>
      <c r="AK24" s="1507" t="s">
        <v>512</v>
      </c>
      <c r="AL24" s="1507" t="s">
        <v>475</v>
      </c>
      <c r="AP24" s="1507" t="s">
        <v>475</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Министерство тарифов и энергетики Псковской области</v>
      </c>
      <c r="W31" s="2251"/>
      <c r="X31" s="2251"/>
      <c r="Y31" s="2251"/>
      <c r="Z31" s="2251"/>
      <c r="AA31" s="2251"/>
      <c r="AB31" s="2251"/>
      <c r="AC31" s="326"/>
      <c r="AD31" s="2251" t="str">
        <f>IF(TITLE_NAME_OR_PR_CHANGE="",IF(TITLE_NAME_OR_PR="","",TITLE_NAME_OR_PR),TITLE_NAME_OR_PR_CHANGE)</f>
        <v>Министерство тарифов и энергетики Псковской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46010</v>
      </c>
      <c r="W32" s="2264"/>
      <c r="X32" s="2264"/>
      <c r="Y32" s="2264"/>
      <c r="Z32" s="2264"/>
      <c r="AA32" s="2264"/>
      <c r="AB32" s="2264"/>
      <c r="AC32" s="326"/>
      <c r="AD32" s="2264" t="str">
        <f>IF(TITLE_DATE_PR_CHANGE="",IF(TITLE_DATE_PR="","",TITLE_DATE_PR),TITLE_DATE_PR_CHANGE)</f>
        <v>46010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314-в</v>
      </c>
      <c r="W33" s="2251"/>
      <c r="X33" s="2251"/>
      <c r="Y33" s="2251"/>
      <c r="Z33" s="2251"/>
      <c r="AA33" s="2251"/>
      <c r="AB33" s="2251"/>
      <c r="AC33" s="326"/>
      <c r="AD33" s="2251" t="str">
        <f>IF(TITLE_NUMBER_PR_CHANGE="",IF(TITLE_NUMBER_PR="","",TITLE_NUMBER_PR),TITLE_NUMBER_PR_CHANGE)</f>
        <v>314-в</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http://pravo.pskov.ru/</v>
      </c>
      <c r="W34" s="2251"/>
      <c r="X34" s="2251"/>
      <c r="Y34" s="2251"/>
      <c r="Z34" s="2251"/>
      <c r="AA34" s="2251"/>
      <c r="AB34" s="2251"/>
      <c r="AC34" s="326"/>
      <c r="AD34" s="2251" t="str">
        <f>IF(TITLE_IST_PUB_CHANGE="",IF(TITLE_IST_PUB="","",TITLE_IST_PUB),TITLE_IST_PUB_CHANGE)</f>
        <v>http://pravo.pskov.ru/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46010</v>
      </c>
      <c r="W36" s="2264"/>
      <c r="X36" s="2264"/>
      <c r="Y36" s="2264"/>
      <c r="Z36" s="2264"/>
      <c r="AA36" s="2264"/>
      <c r="AB36" s="2264"/>
      <c r="AC36" s="326"/>
      <c r="AD36" s="2264" t="str">
        <f>IF(TITLE_DATE_PR_CHANGE="",IF(TITLE_DATE_PR="","",TITLE_DATE_PR),TITLE_DATE_PR_CHANGE)</f>
        <v>46010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314-в</v>
      </c>
      <c r="W37" s="2251"/>
      <c r="X37" s="2251"/>
      <c r="Y37" s="2251"/>
      <c r="Z37" s="2251"/>
      <c r="AA37" s="2251"/>
      <c r="AB37" s="2251"/>
      <c r="AC37" s="326"/>
      <c r="AD37" s="2251" t="str">
        <f>IF(TITLE_NUMBER_PR_CHANGE="",IF(TITLE_NUMBER_PR="","",TITLE_NUMBER_PR),TITLE_NUMBER_PR_CHANGE)</f>
        <v>314-в</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441</v>
      </c>
      <c r="F44" s="1364" t="s">
        <v>442</v>
      </c>
      <c r="G44" s="1364" t="s">
        <v>443</v>
      </c>
      <c r="H44" s="1364" t="s">
        <v>444</v>
      </c>
      <c r="I44" s="1364" t="s">
        <v>445</v>
      </c>
      <c r="J44" s="1364" t="s">
        <v>446</v>
      </c>
      <c r="K44" s="1364" t="s">
        <v>447</v>
      </c>
      <c r="L44" s="1364" t="s">
        <v>422</v>
      </c>
      <c r="Q44" s="291"/>
      <c r="R44" s="376"/>
      <c r="S44" s="2273"/>
      <c r="T44" s="2209"/>
      <c r="U44" s="302"/>
      <c r="V44" s="1479" t="s">
        <v>484</v>
      </c>
      <c r="W44" s="1479" t="s">
        <v>485</v>
      </c>
      <c r="X44" s="1479" t="s">
        <v>484</v>
      </c>
      <c r="Y44" s="1479" t="s">
        <v>485</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484</v>
      </c>
      <c r="AU44" s="1479" t="s">
        <v>485</v>
      </c>
      <c r="AV44" s="1479" t="s">
        <v>484</v>
      </c>
      <c r="AW44" s="1479" t="s">
        <v>485</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F8588-D8D7-7CAE-47A6-B479B4BCF0D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103</v>
      </c>
      <c r="I13" s="791" t="s">
        <v>104</v>
      </c>
      <c r="J13" s="500">
        <f>MERGEVALUE(G13)</f>
      </c>
      <c r="K13" s="511"/>
      <c r="L13" s="511"/>
      <c r="M13" s="500" t="str">
        <f t="array" ref="M13:M13">IF(ISERROR(MATCH(MID(N13,1,250),MID(note_ter,1,250),0)),"n","y")</f>
        <v>n</v>
      </c>
      <c r="N13" s="511"/>
      <c r="O13" s="500" t="str">
        <f>H13&amp;"("&amp;I13&amp;")"</f>
        <v>Дедовичи(58610151)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105</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106</v>
      </c>
      <c r="H15" s="178"/>
      <c r="I15" s="179"/>
      <c r="J15" s="249"/>
      <c r="K15" s="155"/>
      <c r="L15" s="155"/>
      <c r="M15" s="155"/>
      <c r="N15" s="226" t="s">
        <v>107</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CBF04-4888-0A4C-0CFD-F4E8D287D1B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2251"/>
      <c r="AB27" s="2251"/>
      <c r="AC27" s="2251"/>
      <c r="AD27" s="2251"/>
      <c r="AE27" s="2251"/>
      <c r="AF27" s="326"/>
      <c r="AG27" s="2251" t="str">
        <f>IF(TITLE_NAME_OR_PR_CHANGE="",IF(TITLE_NAME_OR_PR="","",TITLE_NAME_OR_PR),TITLE_NAME_OR_PR_CHANGE)</f>
        <v>Министерство тарифов и энергетики Псковской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46010</v>
      </c>
      <c r="W28" s="2264"/>
      <c r="X28" s="2264"/>
      <c r="Y28" s="2264"/>
      <c r="Z28" s="2264"/>
      <c r="AA28" s="2264"/>
      <c r="AB28" s="2264"/>
      <c r="AC28" s="2264"/>
      <c r="AD28" s="2264"/>
      <c r="AE28" s="2264"/>
      <c r="AF28" s="326"/>
      <c r="AG28" s="2264" t="str">
        <f>IF(TITLE_DATE_PR_CHANGE="",IF(TITLE_DATE_PR="","",TITLE_DATE_PR),TITLE_DATE_PR_CHANGE)</f>
        <v>46010</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314-в</v>
      </c>
      <c r="W29" s="2251"/>
      <c r="X29" s="2251"/>
      <c r="Y29" s="2251"/>
      <c r="Z29" s="2251"/>
      <c r="AA29" s="2251"/>
      <c r="AB29" s="2251"/>
      <c r="AC29" s="2251"/>
      <c r="AD29" s="2251"/>
      <c r="AE29" s="2251"/>
      <c r="AF29" s="326"/>
      <c r="AG29" s="2251" t="str">
        <f>IF(TITLE_NUMBER_PR_CHANGE="",IF(TITLE_NUMBER_PR="","",TITLE_NUMBER_PR),TITLE_NUMBER_PR_CHANGE)</f>
        <v>314-в</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http://pravo.pskov.ru/</v>
      </c>
      <c r="W30" s="2251"/>
      <c r="X30" s="2251"/>
      <c r="Y30" s="2251"/>
      <c r="Z30" s="2251"/>
      <c r="AA30" s="2251"/>
      <c r="AB30" s="2251"/>
      <c r="AC30" s="2251"/>
      <c r="AD30" s="2251"/>
      <c r="AE30" s="2251"/>
      <c r="AF30" s="326"/>
      <c r="AG30" s="2251" t="str">
        <f>IF(TITLE_IST_PUB_CHANGE="",IF(TITLE_IST_PUB="","",TITLE_IST_PUB),TITLE_IST_PUB_CHANGE)</f>
        <v>http://pravo.pskov.ru/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46010</v>
      </c>
      <c r="W32" s="2264"/>
      <c r="X32" s="2264"/>
      <c r="Y32" s="2264"/>
      <c r="Z32" s="2264"/>
      <c r="AA32" s="2264"/>
      <c r="AB32" s="2264"/>
      <c r="AC32" s="2264"/>
      <c r="AD32" s="2264"/>
      <c r="AE32" s="2264"/>
      <c r="AF32" s="326"/>
      <c r="AG32" s="2264" t="str">
        <f>IF(TITLE_DATE_PR_CHANGE="",IF(TITLE_DATE_PR="","",TITLE_DATE_PR),TITLE_DATE_PR_CHANGE)</f>
        <v>46010</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314-в</v>
      </c>
      <c r="W33" s="2251"/>
      <c r="X33" s="2251"/>
      <c r="Y33" s="2251"/>
      <c r="Z33" s="2251"/>
      <c r="AA33" s="2251"/>
      <c r="AB33" s="2251"/>
      <c r="AC33" s="2251"/>
      <c r="AD33" s="2251"/>
      <c r="AE33" s="2251"/>
      <c r="AF33" s="326"/>
      <c r="AG33" s="2251" t="str">
        <f>IF(TITLE_NUMBER_PR_CHANGE="",IF(TITLE_NUMBER_PR="","",TITLE_NUMBER_PR),TITLE_NUMBER_PR_CHANGE)</f>
        <v>314-в</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138</v>
      </c>
      <c r="C40" s="1370" t="s">
        <v>139</v>
      </c>
      <c r="D40" s="1370" t="s">
        <v>140</v>
      </c>
      <c r="E40" s="1364" t="s">
        <v>441</v>
      </c>
      <c r="F40" s="1364" t="s">
        <v>442</v>
      </c>
      <c r="G40" s="1364" t="s">
        <v>443</v>
      </c>
      <c r="H40" s="1364"/>
      <c r="I40" s="1364" t="s">
        <v>496</v>
      </c>
      <c r="J40" s="1364" t="s">
        <v>446</v>
      </c>
      <c r="K40" s="1364" t="s">
        <v>497</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490</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491</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492</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493</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494</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172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173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9A306-6923-85F4-EFDA-31F17B58F6E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2251"/>
      <c r="AB27" s="2251"/>
      <c r="AC27" s="2251"/>
      <c r="AD27" s="2251"/>
      <c r="AE27" s="2251"/>
      <c r="AF27" s="326"/>
      <c r="AG27" s="2251" t="str">
        <f>IF(TITLE_NAME_OR_PR_CHANGE="",IF(TITLE_NAME_OR_PR="","",TITLE_NAME_OR_PR),TITLE_NAME_OR_PR_CHANGE)</f>
        <v>Министерство тарифов и энергетики Псковской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46010</v>
      </c>
      <c r="W28" s="2264"/>
      <c r="X28" s="2264"/>
      <c r="Y28" s="2264"/>
      <c r="Z28" s="2264"/>
      <c r="AA28" s="2264"/>
      <c r="AB28" s="2264"/>
      <c r="AC28" s="2264"/>
      <c r="AD28" s="2264"/>
      <c r="AE28" s="2264"/>
      <c r="AF28" s="326"/>
      <c r="AG28" s="2264" t="str">
        <f>IF(TITLE_DATE_PR_CHANGE="",IF(TITLE_DATE_PR="","",TITLE_DATE_PR),TITLE_DATE_PR_CHANGE)</f>
        <v>46010</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314-в</v>
      </c>
      <c r="W29" s="2251"/>
      <c r="X29" s="2251"/>
      <c r="Y29" s="2251"/>
      <c r="Z29" s="2251"/>
      <c r="AA29" s="2251"/>
      <c r="AB29" s="2251"/>
      <c r="AC29" s="2251"/>
      <c r="AD29" s="2251"/>
      <c r="AE29" s="2251"/>
      <c r="AF29" s="326"/>
      <c r="AG29" s="2251" t="str">
        <f>IF(TITLE_NUMBER_PR_CHANGE="",IF(TITLE_NUMBER_PR="","",TITLE_NUMBER_PR),TITLE_NUMBER_PR_CHANGE)</f>
        <v>314-в</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http://pravo.pskov.ru/</v>
      </c>
      <c r="W30" s="2251"/>
      <c r="X30" s="2251"/>
      <c r="Y30" s="2251"/>
      <c r="Z30" s="2251"/>
      <c r="AA30" s="2251"/>
      <c r="AB30" s="2251"/>
      <c r="AC30" s="2251"/>
      <c r="AD30" s="2251"/>
      <c r="AE30" s="2251"/>
      <c r="AF30" s="326"/>
      <c r="AG30" s="2251" t="str">
        <f>IF(TITLE_IST_PUB_CHANGE="",IF(TITLE_IST_PUB="","",TITLE_IST_PUB),TITLE_IST_PUB_CHANGE)</f>
        <v>http://pravo.pskov.ru/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46010</v>
      </c>
      <c r="W32" s="2264"/>
      <c r="X32" s="2264"/>
      <c r="Y32" s="2264"/>
      <c r="Z32" s="2264"/>
      <c r="AA32" s="2264"/>
      <c r="AB32" s="2264"/>
      <c r="AC32" s="2264"/>
      <c r="AD32" s="2264"/>
      <c r="AE32" s="2264"/>
      <c r="AF32" s="326"/>
      <c r="AG32" s="2264" t="str">
        <f>IF(TITLE_DATE_PR_CHANGE="",IF(TITLE_DATE_PR="","",TITLE_DATE_PR),TITLE_DATE_PR_CHANGE)</f>
        <v>46010</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314-в</v>
      </c>
      <c r="W33" s="2251"/>
      <c r="X33" s="2251"/>
      <c r="Y33" s="2251"/>
      <c r="Z33" s="2251"/>
      <c r="AA33" s="2251"/>
      <c r="AB33" s="2251"/>
      <c r="AC33" s="2251"/>
      <c r="AD33" s="2251"/>
      <c r="AE33" s="2251"/>
      <c r="AF33" s="326"/>
      <c r="AG33" s="2251" t="str">
        <f>IF(TITLE_NUMBER_PR_CHANGE="",IF(TITLE_NUMBER_PR="","",TITLE_NUMBER_PR),TITLE_NUMBER_PR_CHANGE)</f>
        <v>314-в</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138</v>
      </c>
      <c r="C40" s="1370" t="s">
        <v>139</v>
      </c>
      <c r="D40" s="1370" t="s">
        <v>140</v>
      </c>
      <c r="E40" s="1364" t="s">
        <v>441</v>
      </c>
      <c r="F40" s="1364" t="s">
        <v>442</v>
      </c>
      <c r="G40" s="1364" t="s">
        <v>443</v>
      </c>
      <c r="H40" s="1364"/>
      <c r="I40" s="1364" t="s">
        <v>496</v>
      </c>
      <c r="J40" s="1364" t="s">
        <v>446</v>
      </c>
      <c r="K40" s="1364" t="s">
        <v>497</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490</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491</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492</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493</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494</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172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173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B41FC-A0C5-48B3-3822-4F639C7D6F7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475</v>
      </c>
      <c r="AH24" s="1507" t="s">
        <v>475</v>
      </c>
      <c r="AK24" s="1507" t="s">
        <v>512</v>
      </c>
      <c r="AL24" s="1507" t="s">
        <v>475</v>
      </c>
      <c r="AP24" s="1507" t="s">
        <v>475</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Министерство тарифов и энергетики Псковской области</v>
      </c>
      <c r="W31" s="2251"/>
      <c r="X31" s="2251"/>
      <c r="Y31" s="2251"/>
      <c r="Z31" s="2251"/>
      <c r="AA31" s="2251"/>
      <c r="AB31" s="2251"/>
      <c r="AC31" s="326"/>
      <c r="AD31" s="2251" t="str">
        <f>IF(TITLE_NAME_OR_PR_CHANGE="",IF(TITLE_NAME_OR_PR="","",TITLE_NAME_OR_PR),TITLE_NAME_OR_PR_CHANGE)</f>
        <v>Министерство тарифов и энергетики Псковской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46010</v>
      </c>
      <c r="W32" s="2264"/>
      <c r="X32" s="2264"/>
      <c r="Y32" s="2264"/>
      <c r="Z32" s="2264"/>
      <c r="AA32" s="2264"/>
      <c r="AB32" s="2264"/>
      <c r="AC32" s="326"/>
      <c r="AD32" s="2264" t="str">
        <f>IF(TITLE_DATE_PR_CHANGE="",IF(TITLE_DATE_PR="","",TITLE_DATE_PR),TITLE_DATE_PR_CHANGE)</f>
        <v>46010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314-в</v>
      </c>
      <c r="W33" s="2251"/>
      <c r="X33" s="2251"/>
      <c r="Y33" s="2251"/>
      <c r="Z33" s="2251"/>
      <c r="AA33" s="2251"/>
      <c r="AB33" s="2251"/>
      <c r="AC33" s="326"/>
      <c r="AD33" s="2251" t="str">
        <f>IF(TITLE_NUMBER_PR_CHANGE="",IF(TITLE_NUMBER_PR="","",TITLE_NUMBER_PR),TITLE_NUMBER_PR_CHANGE)</f>
        <v>314-в</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http://pravo.pskov.ru/</v>
      </c>
      <c r="W34" s="2251"/>
      <c r="X34" s="2251"/>
      <c r="Y34" s="2251"/>
      <c r="Z34" s="2251"/>
      <c r="AA34" s="2251"/>
      <c r="AB34" s="2251"/>
      <c r="AC34" s="326"/>
      <c r="AD34" s="2251" t="str">
        <f>IF(TITLE_IST_PUB_CHANGE="",IF(TITLE_IST_PUB="","",TITLE_IST_PUB),TITLE_IST_PUB_CHANGE)</f>
        <v>http://pravo.pskov.ru/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46010</v>
      </c>
      <c r="W36" s="2264"/>
      <c r="X36" s="2264"/>
      <c r="Y36" s="2264"/>
      <c r="Z36" s="2264"/>
      <c r="AA36" s="2264"/>
      <c r="AB36" s="2264"/>
      <c r="AC36" s="326"/>
      <c r="AD36" s="2264" t="str">
        <f>IF(TITLE_DATE_PR_CHANGE="",IF(TITLE_DATE_PR="","",TITLE_DATE_PR),TITLE_DATE_PR_CHANGE)</f>
        <v>46010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314-в</v>
      </c>
      <c r="W37" s="2251"/>
      <c r="X37" s="2251"/>
      <c r="Y37" s="2251"/>
      <c r="Z37" s="2251"/>
      <c r="AA37" s="2251"/>
      <c r="AB37" s="2251"/>
      <c r="AC37" s="326"/>
      <c r="AD37" s="2251" t="str">
        <f>IF(TITLE_NUMBER_PR_CHANGE="",IF(TITLE_NUMBER_PR="","",TITLE_NUMBER_PR),TITLE_NUMBER_PR_CHANGE)</f>
        <v>314-в</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441</v>
      </c>
      <c r="F44" s="1364" t="s">
        <v>442</v>
      </c>
      <c r="G44" s="1364" t="s">
        <v>443</v>
      </c>
      <c r="H44" s="1364" t="s">
        <v>444</v>
      </c>
      <c r="I44" s="1364" t="s">
        <v>445</v>
      </c>
      <c r="J44" s="1364" t="s">
        <v>446</v>
      </c>
      <c r="K44" s="1364" t="s">
        <v>447</v>
      </c>
      <c r="L44" s="1364" t="s">
        <v>422</v>
      </c>
      <c r="Q44" s="291"/>
      <c r="R44" s="376"/>
      <c r="S44" s="2273"/>
      <c r="T44" s="2209"/>
      <c r="U44" s="302"/>
      <c r="V44" s="1479" t="s">
        <v>484</v>
      </c>
      <c r="W44" s="1479" t="s">
        <v>485</v>
      </c>
      <c r="X44" s="1479" t="s">
        <v>484</v>
      </c>
      <c r="Y44" s="1479" t="s">
        <v>485</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484</v>
      </c>
      <c r="AU44" s="1479" t="s">
        <v>485</v>
      </c>
      <c r="AV44" s="1479" t="s">
        <v>484</v>
      </c>
      <c r="AW44" s="1479" t="s">
        <v>485</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06AFB-FF7B-AEC1-D536-1717E16C035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ПАО "ОГК-2"</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120</v>
      </c>
      <c r="AF24" s="1636">
        <v>1</v>
      </c>
    </row>
    <row customHeight="1" ht="11.549999999999999">
      <c r="E25" s="711"/>
      <c r="F25" s="2367" t="s">
        <v>108</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90</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2F54A-F05A-E887-31DE-78CE3B001AA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ПАО "ОГК-2"</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90</v>
      </c>
      <c r="E10" s="2127" t="s">
        <v>90</v>
      </c>
      <c r="F10" s="2127"/>
      <c r="G10" s="521" t="s">
        <v>309</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112</v>
      </c>
      <c r="E11" s="1025"/>
      <c r="F11" s="1025" t="s">
        <v>113</v>
      </c>
      <c r="G11" s="1025" t="s">
        <v>92</v>
      </c>
      <c r="H11" s="1025"/>
      <c r="I11" s="1025" t="s">
        <v>93</v>
      </c>
      <c r="J11" s="1025" t="s">
        <v>114</v>
      </c>
      <c r="K11" s="1025" t="s">
        <v>94</v>
      </c>
      <c r="L11" s="1025"/>
      <c r="M11" s="1025" t="s">
        <v>95</v>
      </c>
      <c r="N11" s="1025" t="s">
        <v>115</v>
      </c>
      <c r="O11" s="1025" t="s">
        <v>151</v>
      </c>
      <c r="P11" s="1025" t="s">
        <v>152</v>
      </c>
      <c r="Q11" s="1025" t="s">
        <v>153</v>
      </c>
      <c r="R11" s="1025" t="s">
        <v>154</v>
      </c>
      <c r="S11" s="1025" t="s">
        <v>155</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120</v>
      </c>
      <c r="B14" s="624"/>
      <c r="C14" s="624"/>
      <c r="D14" s="2380" t="s">
        <v>112</v>
      </c>
      <c r="E14" s="2377" t="s">
        <v>108</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6A6CC-AC4E-5608-3BFE-9A5FEAE6F23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ПАО "ОГК-2"</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120</v>
      </c>
      <c r="AK9" s="1636">
        <v>1</v>
      </c>
    </row>
    <row customHeight="1" ht="11.549999999999999">
      <c r="E10" s="2050" t="s">
        <v>626</v>
      </c>
      <c r="I10" s="711"/>
      <c r="J10" s="2367" t="s">
        <v>108</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90</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152</v>
      </c>
      <c r="C204" s="987" t="s">
        <v>152</v>
      </c>
      <c r="D204" s="987" t="s">
        <v>152</v>
      </c>
      <c r="E204" s="987" t="s">
        <v>152</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33A06-AD4A-5034-DEDB-AECB3374FFB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452</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ПАО "ОГК-2"</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90</v>
      </c>
      <c r="J9" s="2026" t="s">
        <v>309</v>
      </c>
      <c r="K9" s="2064" t="s">
        <v>572</v>
      </c>
      <c r="L9" s="2065" t="s">
        <v>310</v>
      </c>
      <c r="M9" s="2389"/>
      <c r="W9" s="1631">
        <v>34</v>
      </c>
    </row>
    <row customHeight="1" ht="35.699999999999996">
      <c r="B10" s="2053" t="s">
        <v>696</v>
      </c>
      <c r="C10" s="2053" t="s">
        <v>697</v>
      </c>
      <c r="D10" s="2052" t="s">
        <v>633</v>
      </c>
      <c r="E10" s="2056" t="s">
        <v>634</v>
      </c>
      <c r="F10" s="2056" t="s">
        <v>634</v>
      </c>
      <c r="H10" s="376"/>
      <c r="I10" s="2024" t="s">
        <v>112</v>
      </c>
      <c r="J10" s="1886" t="s">
        <v>698</v>
      </c>
      <c r="K10" s="2018" t="s">
        <v>313</v>
      </c>
      <c r="L10" s="818"/>
      <c r="M10" s="297" t="s">
        <v>699</v>
      </c>
      <c r="W10" s="1631">
        <v>34</v>
      </c>
    </row>
    <row customHeight="1" ht="50.25">
      <c r="B11" s="2053" t="s">
        <v>700</v>
      </c>
      <c r="C11" s="2053" t="s">
        <v>701</v>
      </c>
      <c r="D11" s="2052" t="s">
        <v>633</v>
      </c>
      <c r="E11" s="2056" t="s">
        <v>634</v>
      </c>
      <c r="F11" s="2056" t="s">
        <v>634</v>
      </c>
      <c r="H11" s="376"/>
      <c r="I11" s="2024" t="s">
        <v>113</v>
      </c>
      <c r="J11" s="1886" t="s">
        <v>702</v>
      </c>
      <c r="K11" s="2018" t="s">
        <v>313</v>
      </c>
      <c r="L11" s="818"/>
      <c r="M11" s="297" t="s">
        <v>699</v>
      </c>
      <c r="W11" s="1631">
        <v>48</v>
      </c>
    </row>
    <row customHeight="1" ht="48.29999999999999">
      <c r="B12" s="2053" t="s">
        <v>703</v>
      </c>
      <c r="C12" s="2053" t="s">
        <v>704</v>
      </c>
      <c r="D12" s="2052" t="s">
        <v>633</v>
      </c>
      <c r="E12" s="2056" t="s">
        <v>634</v>
      </c>
      <c r="F12" s="2056" t="s">
        <v>634</v>
      </c>
      <c r="H12" s="1688"/>
      <c r="I12" s="2024" t="s">
        <v>92</v>
      </c>
      <c r="J12" s="2031" t="s">
        <v>705</v>
      </c>
      <c r="K12" s="2018" t="s">
        <v>313</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151</v>
      </c>
      <c r="F16" s="2055" t="s">
        <v>151</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FACEE-9B05-5EA6-A3BE-595D7BEA037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709</v>
      </c>
      <c r="F6" s="2307"/>
      <c r="G6" s="2307"/>
      <c r="H6" s="2307"/>
      <c r="I6" s="2307"/>
      <c r="J6" s="556"/>
      <c r="AF6" s="1631">
        <v>30</v>
      </c>
    </row>
    <row customHeight="1" ht="11.549999999999999">
      <c r="E7" s="2249" t="str">
        <f>IF(org=0,"Не определено",org)</f>
        <v>ПАО "ОГК-2"</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120</v>
      </c>
      <c r="AF9" s="1636">
        <v>4</v>
      </c>
    </row>
    <row customHeight="1" ht="11.549999999999999">
      <c r="E10" s="711"/>
      <c r="F10" s="2367" t="s">
        <v>108</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90</v>
      </c>
      <c r="F14" s="1634" t="s">
        <v>309</v>
      </c>
      <c r="G14" s="1634" t="s">
        <v>572</v>
      </c>
      <c r="H14" s="1634" t="s">
        <v>310</v>
      </c>
      <c r="I14" s="1634" t="s">
        <v>310</v>
      </c>
      <c r="J14" s="2127"/>
      <c r="AF14" s="1631">
        <v>23</v>
      </c>
    </row>
    <row customHeight="1" ht="19.95">
      <c r="D15" s="1638"/>
      <c r="E15" s="1630" t="s">
        <v>112</v>
      </c>
      <c r="F15" s="707" t="s">
        <v>710</v>
      </c>
      <c r="G15" s="1646" t="s">
        <v>558</v>
      </c>
      <c r="H15" s="557"/>
      <c r="I15" s="557"/>
      <c r="J15" s="289" t="s">
        <v>711</v>
      </c>
      <c r="K15" s="543" t="s">
        <v>636</v>
      </c>
      <c r="AF15" s="1631">
        <v>19</v>
      </c>
    </row>
    <row customHeight="1" ht="35.699999999999996">
      <c r="D16" s="1638"/>
      <c r="E16" s="1630" t="s">
        <v>113</v>
      </c>
      <c r="F16" s="707" t="s">
        <v>712</v>
      </c>
      <c r="G16" s="1646" t="s">
        <v>558</v>
      </c>
      <c r="H16" s="558">
        <f>SUM(H17,H20:H32)</f>
        <v>0</v>
      </c>
      <c r="I16" s="558">
        <f>SUM(I17,I20,I23,I26,I29:I32)</f>
        <v>0</v>
      </c>
      <c r="J16" s="289" t="s">
        <v>713</v>
      </c>
      <c r="K16" s="543" t="s">
        <v>636</v>
      </c>
      <c r="AF16" s="1631">
        <v>34</v>
      </c>
    </row>
    <row customHeight="1" ht="19.95">
      <c r="D17" s="1638"/>
      <c r="E17" s="1664" t="s">
        <v>714</v>
      </c>
      <c r="F17" s="954" t="s">
        <v>715</v>
      </c>
      <c r="G17" s="1643" t="s">
        <v>558</v>
      </c>
      <c r="H17" s="557"/>
      <c r="I17" s="557"/>
      <c r="J17" s="289" t="s">
        <v>716</v>
      </c>
      <c r="K17" s="543"/>
      <c r="AF17" s="1631">
        <v>19</v>
      </c>
    </row>
    <row customHeight="1" ht="24">
      <c r="D18" s="1638"/>
      <c r="E18" s="1664" t="s">
        <v>717</v>
      </c>
      <c r="F18" s="1650" t="s">
        <v>718</v>
      </c>
      <c r="G18" s="1643" t="s">
        <v>558</v>
      </c>
      <c r="H18" s="557"/>
      <c r="I18" s="557"/>
      <c r="J18" s="289" t="s">
        <v>719</v>
      </c>
      <c r="K18" s="543"/>
      <c r="AF18" s="1631">
        <v>23</v>
      </c>
    </row>
    <row customHeight="1" ht="35.699999999999996">
      <c r="D19" s="1638"/>
      <c r="E19" s="1664" t="s">
        <v>720</v>
      </c>
      <c r="F19" s="1650" t="s">
        <v>721</v>
      </c>
      <c r="G19" s="1643" t="s">
        <v>558</v>
      </c>
      <c r="H19" s="557"/>
      <c r="I19" s="557"/>
      <c r="J19" s="289"/>
      <c r="K19" s="543"/>
      <c r="AF19" s="1631">
        <v>34</v>
      </c>
    </row>
    <row customHeight="1" ht="19.95">
      <c r="D20" s="1638"/>
      <c r="E20" s="1664" t="s">
        <v>314</v>
      </c>
      <c r="F20" s="954" t="s">
        <v>722</v>
      </c>
      <c r="G20" s="1643" t="s">
        <v>558</v>
      </c>
      <c r="H20" s="557"/>
      <c r="I20" s="557"/>
      <c r="J20" s="289" t="s">
        <v>723</v>
      </c>
      <c r="K20" s="543"/>
      <c r="AF20" s="1631">
        <v>19</v>
      </c>
    </row>
    <row customHeight="1" ht="19.95">
      <c r="D21" s="1638"/>
      <c r="E21" s="1664" t="s">
        <v>724</v>
      </c>
      <c r="F21" s="1650" t="s">
        <v>725</v>
      </c>
      <c r="G21" s="1643" t="s">
        <v>558</v>
      </c>
      <c r="H21" s="557"/>
      <c r="I21" s="557"/>
      <c r="J21" s="289"/>
      <c r="K21" s="543"/>
      <c r="AF21" s="1631">
        <v>19</v>
      </c>
    </row>
    <row customHeight="1" ht="19.95">
      <c r="D22" s="1638"/>
      <c r="E22" s="1664" t="s">
        <v>726</v>
      </c>
      <c r="F22" s="1650" t="s">
        <v>727</v>
      </c>
      <c r="G22" s="1643" t="s">
        <v>558</v>
      </c>
      <c r="H22" s="557"/>
      <c r="I22" s="557"/>
      <c r="J22" s="289"/>
      <c r="K22" s="543"/>
      <c r="AF22" s="1631">
        <v>19</v>
      </c>
    </row>
    <row customHeight="1" ht="24">
      <c r="D23" s="1638"/>
      <c r="E23" s="1664" t="s">
        <v>317</v>
      </c>
      <c r="F23" s="954" t="s">
        <v>728</v>
      </c>
      <c r="G23" s="1643" t="s">
        <v>558</v>
      </c>
      <c r="H23" s="557"/>
      <c r="I23" s="557"/>
      <c r="J23" s="289" t="s">
        <v>729</v>
      </c>
      <c r="K23" s="543"/>
      <c r="AF23" s="1631">
        <v>23</v>
      </c>
    </row>
    <row customHeight="1" ht="19.95">
      <c r="D24" s="1638"/>
      <c r="E24" s="1664" t="s">
        <v>730</v>
      </c>
      <c r="F24" s="1650" t="s">
        <v>731</v>
      </c>
      <c r="G24" s="1643" t="s">
        <v>558</v>
      </c>
      <c r="H24" s="557"/>
      <c r="I24" s="557"/>
      <c r="J24" s="289"/>
      <c r="K24" s="543"/>
      <c r="AF24" s="1631">
        <v>19</v>
      </c>
    </row>
    <row customHeight="1" ht="35.699999999999996">
      <c r="D25" s="1638"/>
      <c r="E25" s="1664" t="s">
        <v>732</v>
      </c>
      <c r="F25" s="1650" t="s">
        <v>733</v>
      </c>
      <c r="G25" s="1643" t="s">
        <v>558</v>
      </c>
      <c r="H25" s="557"/>
      <c r="I25" s="557"/>
      <c r="J25" s="289"/>
      <c r="K25" s="543"/>
      <c r="AF25" s="1631">
        <v>34</v>
      </c>
    </row>
    <row customHeight="1" ht="24">
      <c r="D26" s="1638"/>
      <c r="E26" s="1664" t="s">
        <v>734</v>
      </c>
      <c r="F26" s="954" t="s">
        <v>735</v>
      </c>
      <c r="G26" s="1643" t="s">
        <v>558</v>
      </c>
      <c r="H26" s="557"/>
      <c r="I26" s="557"/>
      <c r="J26" s="289" t="s">
        <v>736</v>
      </c>
      <c r="K26" s="543"/>
      <c r="AF26" s="1631">
        <v>23</v>
      </c>
    </row>
    <row customHeight="1" ht="19.95">
      <c r="D27" s="1638"/>
      <c r="E27" s="1675" t="s">
        <v>737</v>
      </c>
      <c r="F27" s="1650" t="s">
        <v>738</v>
      </c>
      <c r="G27" s="1654" t="s">
        <v>558</v>
      </c>
      <c r="H27" s="1676"/>
      <c r="I27" s="1676"/>
      <c r="J27" s="289"/>
      <c r="K27" s="543"/>
      <c r="AF27" s="1631">
        <v>19</v>
      </c>
    </row>
    <row customHeight="1" ht="19.95">
      <c r="D28" s="1638"/>
      <c r="E28" s="1675" t="s">
        <v>739</v>
      </c>
      <c r="F28" s="1650" t="s">
        <v>740</v>
      </c>
      <c r="G28" s="1654" t="s">
        <v>558</v>
      </c>
      <c r="H28" s="1676"/>
      <c r="I28" s="1676"/>
      <c r="J28" s="289"/>
      <c r="K28" s="543"/>
      <c r="AF28" s="1631">
        <v>19</v>
      </c>
    </row>
    <row customHeight="1" ht="19.95">
      <c r="D29" s="1638"/>
      <c r="E29" s="1675" t="s">
        <v>741</v>
      </c>
      <c r="F29" s="954" t="s">
        <v>742</v>
      </c>
      <c r="G29" s="1654" t="s">
        <v>558</v>
      </c>
      <c r="H29" s="1676"/>
      <c r="I29" s="1676"/>
      <c r="J29" s="289"/>
      <c r="K29" s="543"/>
      <c r="AF29" s="1631">
        <v>19</v>
      </c>
    </row>
    <row customHeight="1" ht="19.95">
      <c r="D30" s="1638"/>
      <c r="E30" s="1675" t="s">
        <v>743</v>
      </c>
      <c r="F30" s="954" t="s">
        <v>744</v>
      </c>
      <c r="G30" s="1654" t="s">
        <v>558</v>
      </c>
      <c r="H30" s="1676"/>
      <c r="I30" s="1676"/>
      <c r="J30" s="289"/>
      <c r="K30" s="543"/>
      <c r="AF30" s="1631">
        <v>19</v>
      </c>
    </row>
    <row customHeight="1" ht="19.95">
      <c r="D31" s="1638"/>
      <c r="E31" s="1675" t="s">
        <v>745</v>
      </c>
      <c r="F31" s="954" t="s">
        <v>746</v>
      </c>
      <c r="G31" s="1654" t="s">
        <v>558</v>
      </c>
      <c r="H31" s="1676"/>
      <c r="I31" s="1676"/>
      <c r="J31" s="289"/>
      <c r="K31" s="543"/>
      <c r="AF31" s="1631">
        <v>19</v>
      </c>
    </row>
    <row s="1366" customFormat="1" customHeight="1" ht="35.699999999999996">
      <c r="A32" s="987"/>
      <c r="C32" s="1636"/>
      <c r="D32" s="1638"/>
      <c r="E32" s="1675" t="s">
        <v>747</v>
      </c>
      <c r="F32" s="954" t="s">
        <v>748</v>
      </c>
      <c r="G32" s="1644" t="s">
        <v>558</v>
      </c>
      <c r="H32" s="579">
        <f>SUM(H33:H34)</f>
        <v>0</v>
      </c>
      <c r="I32" s="579">
        <f>SUM(I33:I34)</f>
        <v>0</v>
      </c>
      <c r="J32" s="289" t="s">
        <v>749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750</v>
      </c>
      <c r="K34" s="543"/>
      <c r="L34" s="1636"/>
      <c r="M34" s="1636"/>
      <c r="R34" s="1636"/>
      <c r="U34" s="544"/>
      <c r="AA34" s="1632"/>
      <c r="AB34" s="1632"/>
      <c r="AC34" s="1632"/>
      <c r="AD34" s="1632"/>
      <c r="AE34" s="1632"/>
      <c r="AF34" s="1160">
        <v>19</v>
      </c>
    </row>
    <row customHeight="1" ht="60">
      <c r="D35" s="1638"/>
      <c r="E35" s="1675" t="s">
        <v>751</v>
      </c>
      <c r="F35" s="954" t="s">
        <v>752</v>
      </c>
      <c r="G35" s="1654" t="s">
        <v>558</v>
      </c>
      <c r="H35" s="1676"/>
      <c r="I35" s="1676"/>
      <c r="J35" s="289" t="s">
        <v>753</v>
      </c>
      <c r="K35" s="543"/>
      <c r="AF35" s="1631">
        <v>57</v>
      </c>
    </row>
    <row s="1366" customFormat="1" customHeight="1" ht="24">
      <c r="A36" s="989" t="s">
        <v>584</v>
      </c>
      <c r="C36" s="1636"/>
      <c r="D36" s="1638"/>
      <c r="E36" s="1664" t="s">
        <v>92</v>
      </c>
      <c r="F36" s="707" t="s">
        <v>754</v>
      </c>
      <c r="G36" s="1643" t="s">
        <v>558</v>
      </c>
      <c r="H36" s="557"/>
      <c r="I36" s="557"/>
      <c r="J36" s="289" t="s">
        <v>755</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757</v>
      </c>
      <c r="G38" s="1643" t="s">
        <v>558</v>
      </c>
      <c r="H38" s="557"/>
      <c r="I38" s="557"/>
      <c r="J38" s="289" t="s">
        <v>758</v>
      </c>
      <c r="K38" s="543"/>
      <c r="L38" s="1636"/>
      <c r="M38" s="1636"/>
      <c r="R38" s="1636"/>
      <c r="U38" s="544"/>
      <c r="AA38" s="1632"/>
      <c r="AB38" s="1632"/>
      <c r="AC38" s="1632"/>
      <c r="AD38" s="1632"/>
      <c r="AE38" s="1632"/>
      <c r="AF38" s="1160">
        <v>19</v>
      </c>
    </row>
    <row s="1366" customFormat="1" customHeight="1" ht="24">
      <c r="A39" s="987"/>
      <c r="C39" s="1636"/>
      <c r="D39" s="575"/>
      <c r="E39" s="1664" t="s">
        <v>759</v>
      </c>
      <c r="F39" s="954" t="s">
        <v>760</v>
      </c>
      <c r="G39" s="1654" t="s">
        <v>558</v>
      </c>
      <c r="H39" s="557"/>
      <c r="I39" s="557"/>
      <c r="J39" s="289" t="s">
        <v>761</v>
      </c>
      <c r="K39" s="543"/>
      <c r="L39" s="1636"/>
      <c r="M39" s="1636"/>
      <c r="R39" s="1636"/>
      <c r="U39" s="544"/>
      <c r="AA39" s="1632"/>
      <c r="AB39" s="1632"/>
      <c r="AC39" s="1632"/>
      <c r="AD39" s="1632"/>
      <c r="AE39" s="1632"/>
      <c r="AF39" s="1160">
        <v>23</v>
      </c>
    </row>
    <row s="1366" customFormat="1" customHeight="1" ht="24">
      <c r="A40" s="987"/>
      <c r="C40" s="1636"/>
      <c r="D40" s="1638"/>
      <c r="E40" s="1664" t="s">
        <v>762</v>
      </c>
      <c r="F40" s="1650" t="s">
        <v>763</v>
      </c>
      <c r="G40" s="1643" t="s">
        <v>558</v>
      </c>
      <c r="H40" s="557"/>
      <c r="I40" s="557"/>
      <c r="J40" s="289" t="s">
        <v>764</v>
      </c>
      <c r="K40" s="543"/>
      <c r="L40" s="1636"/>
      <c r="M40" s="1636"/>
      <c r="R40" s="1636"/>
      <c r="U40" s="544"/>
      <c r="AA40" s="1632"/>
      <c r="AB40" s="1632"/>
      <c r="AC40" s="1632"/>
      <c r="AD40" s="1632"/>
      <c r="AE40" s="1632"/>
      <c r="AF40" s="1160">
        <v>23</v>
      </c>
    </row>
    <row s="1366" customFormat="1" customHeight="1" ht="24">
      <c r="A41" s="987"/>
      <c r="C41" s="1636"/>
      <c r="D41" s="1638"/>
      <c r="E41" s="1664" t="s">
        <v>765</v>
      </c>
      <c r="F41" s="1650" t="s">
        <v>766</v>
      </c>
      <c r="G41" s="1643" t="s">
        <v>558</v>
      </c>
      <c r="H41" s="557"/>
      <c r="I41" s="557"/>
      <c r="J41" s="289" t="s">
        <v>767</v>
      </c>
      <c r="K41" s="543"/>
      <c r="L41" s="1636"/>
      <c r="M41" s="1636"/>
      <c r="R41" s="1636"/>
      <c r="U41" s="544"/>
      <c r="AA41" s="1632"/>
      <c r="AB41" s="1632"/>
      <c r="AC41" s="1632"/>
      <c r="AD41" s="1632"/>
      <c r="AE41" s="1632"/>
      <c r="AF41" s="1160">
        <v>23</v>
      </c>
    </row>
    <row s="1366" customFormat="1" customHeight="1" ht="24">
      <c r="A42" s="987"/>
      <c r="C42" s="1636"/>
      <c r="D42" s="1638"/>
      <c r="E42" s="1664" t="s">
        <v>768</v>
      </c>
      <c r="F42" s="1650" t="s">
        <v>769</v>
      </c>
      <c r="G42" s="1643" t="s">
        <v>558</v>
      </c>
      <c r="H42" s="557"/>
      <c r="I42" s="557"/>
      <c r="J42" s="289" t="s">
        <v>770</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114</v>
      </c>
      <c r="F43" s="707" t="s">
        <v>635</v>
      </c>
      <c r="G43" s="1646" t="s">
        <v>771</v>
      </c>
      <c r="H43" s="401"/>
      <c r="I43" s="401"/>
      <c r="J43" s="289" t="s">
        <v>772</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773</v>
      </c>
      <c r="G44" s="1643" t="s">
        <v>774</v>
      </c>
      <c r="H44" s="545"/>
      <c r="I44" s="545"/>
      <c r="J44" s="289" t="s">
        <v>775</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776</v>
      </c>
      <c r="G45" s="1654" t="s">
        <v>777</v>
      </c>
      <c r="H45" s="545"/>
      <c r="I45" s="545"/>
      <c r="J45" s="289" t="s">
        <v>778</v>
      </c>
      <c r="K45" s="543"/>
      <c r="L45" s="1636"/>
      <c r="M45" s="1636"/>
      <c r="R45" s="1636"/>
      <c r="U45" s="544"/>
      <c r="AA45" s="1632"/>
      <c r="AB45" s="1632"/>
      <c r="AC45" s="1632"/>
      <c r="AD45" s="1632"/>
      <c r="AE45" s="1632"/>
      <c r="AF45" s="1160">
        <v>23</v>
      </c>
    </row>
    <row s="1366" customFormat="1" customHeight="1" ht="19.95">
      <c r="A46" s="987"/>
      <c r="C46" s="1636"/>
      <c r="D46" s="1638"/>
      <c r="E46" s="1664" t="s">
        <v>115</v>
      </c>
      <c r="F46" s="707" t="s">
        <v>779</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EB9E4-529B-309F-265D-6304BB322AB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780</v>
      </c>
      <c r="F6" s="2248"/>
      <c r="G6" s="2248"/>
      <c r="H6" s="2248"/>
      <c r="I6" s="2248"/>
      <c r="J6" s="556"/>
      <c r="AF6" s="1631">
        <v>32</v>
      </c>
    </row>
    <row customHeight="1" ht="25.2">
      <c r="E7" s="2249" t="str">
        <f>IF(org=0,"Не определено",org)</f>
        <v>ПАО "ОГК-2"</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120</v>
      </c>
      <c r="AF9" s="1636">
        <v>1</v>
      </c>
    </row>
    <row customHeight="1" ht="11.549999999999999">
      <c r="E10" s="711"/>
      <c r="F10" s="2367" t="s">
        <v>108</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90</v>
      </c>
      <c r="F14" s="1660" t="s">
        <v>309</v>
      </c>
      <c r="G14" s="1660" t="s">
        <v>572</v>
      </c>
      <c r="H14" s="1660" t="s">
        <v>310</v>
      </c>
      <c r="I14" s="1660" t="s">
        <v>310</v>
      </c>
      <c r="J14" s="2127"/>
      <c r="AF14" s="1631">
        <v>23</v>
      </c>
    </row>
    <row customHeight="1" ht="19.95">
      <c r="D15" s="1638"/>
      <c r="E15" s="1630" t="s">
        <v>112</v>
      </c>
      <c r="F15" s="707" t="s">
        <v>781</v>
      </c>
      <c r="G15" s="1657" t="s">
        <v>558</v>
      </c>
      <c r="H15" s="557"/>
      <c r="I15" s="557"/>
      <c r="J15" s="289" t="s">
        <v>782</v>
      </c>
      <c r="K15" s="543" t="s">
        <v>636</v>
      </c>
      <c r="AF15" s="1631">
        <v>19</v>
      </c>
    </row>
    <row customHeight="1" ht="24">
      <c r="D16" s="1638"/>
      <c r="E16" s="1630" t="s">
        <v>113</v>
      </c>
      <c r="F16" s="1665" t="s">
        <v>783</v>
      </c>
      <c r="G16" s="1657" t="s">
        <v>558</v>
      </c>
      <c r="H16" s="558">
        <f>SUM(H17,H20:H27)</f>
        <v>0</v>
      </c>
      <c r="I16" s="558">
        <f>SUM(I17,I20:I27)</f>
        <v>0</v>
      </c>
      <c r="J16" s="289" t="s">
        <v>784</v>
      </c>
      <c r="K16" s="543" t="s">
        <v>636</v>
      </c>
      <c r="AF16" s="1631">
        <v>23</v>
      </c>
    </row>
    <row customHeight="1" ht="35.699999999999996">
      <c r="D17" s="1638"/>
      <c r="E17" s="1664" t="s">
        <v>714</v>
      </c>
      <c r="F17" s="1667" t="s">
        <v>785</v>
      </c>
      <c r="G17" s="1654" t="s">
        <v>558</v>
      </c>
      <c r="H17" s="557"/>
      <c r="I17" s="557"/>
      <c r="J17" s="289" t="s">
        <v>786</v>
      </c>
      <c r="K17" s="543"/>
      <c r="AF17" s="1631">
        <v>34</v>
      </c>
    </row>
    <row customHeight="1" ht="19.95">
      <c r="D18" s="1638"/>
      <c r="E18" s="1664" t="s">
        <v>717</v>
      </c>
      <c r="F18" s="1668" t="s">
        <v>787</v>
      </c>
      <c r="G18" s="1654" t="s">
        <v>558</v>
      </c>
      <c r="H18" s="557"/>
      <c r="I18" s="557"/>
      <c r="J18" s="289"/>
      <c r="K18" s="543"/>
      <c r="AF18" s="1631">
        <v>19</v>
      </c>
    </row>
    <row customHeight="1" ht="24">
      <c r="D19" s="1638"/>
      <c r="E19" s="1664" t="s">
        <v>720</v>
      </c>
      <c r="F19" s="1668" t="s">
        <v>788</v>
      </c>
      <c r="G19" s="1654" t="s">
        <v>558</v>
      </c>
      <c r="H19" s="557"/>
      <c r="I19" s="557"/>
      <c r="J19" s="289"/>
      <c r="K19" s="543"/>
      <c r="AF19" s="1631">
        <v>23</v>
      </c>
    </row>
    <row customHeight="1" ht="35.699999999999996">
      <c r="D20" s="1638"/>
      <c r="E20" s="1664" t="s">
        <v>314</v>
      </c>
      <c r="F20" s="1667" t="s">
        <v>789</v>
      </c>
      <c r="G20" s="1654" t="s">
        <v>558</v>
      </c>
      <c r="H20" s="557"/>
      <c r="I20" s="557"/>
      <c r="J20" s="289"/>
      <c r="K20" s="543"/>
      <c r="AF20" s="1631">
        <v>34</v>
      </c>
    </row>
    <row customHeight="1" ht="48.29999999999999">
      <c r="D21" s="1638"/>
      <c r="E21" s="1664" t="s">
        <v>317</v>
      </c>
      <c r="F21" s="1667" t="s">
        <v>790</v>
      </c>
      <c r="G21" s="1654" t="s">
        <v>558</v>
      </c>
      <c r="H21" s="557"/>
      <c r="I21" s="557"/>
      <c r="J21" s="289"/>
      <c r="K21" s="543"/>
      <c r="AF21" s="1631">
        <v>46</v>
      </c>
    </row>
    <row customHeight="1" ht="60">
      <c r="D22" s="1638"/>
      <c r="E22" s="1664" t="s">
        <v>734</v>
      </c>
      <c r="F22" s="1667" t="s">
        <v>791</v>
      </c>
      <c r="G22" s="1654" t="s">
        <v>558</v>
      </c>
      <c r="H22" s="557"/>
      <c r="I22" s="557"/>
      <c r="J22" s="289"/>
      <c r="K22" s="543"/>
      <c r="AF22" s="1631">
        <v>57</v>
      </c>
    </row>
    <row customHeight="1" ht="35.699999999999996">
      <c r="D23" s="1638"/>
      <c r="E23" s="1664" t="s">
        <v>741</v>
      </c>
      <c r="F23" s="1667" t="s">
        <v>792</v>
      </c>
      <c r="G23" s="1654" t="s">
        <v>558</v>
      </c>
      <c r="H23" s="557"/>
      <c r="I23" s="557"/>
      <c r="J23" s="289"/>
      <c r="K23" s="543"/>
      <c r="AF23" s="1631">
        <v>34</v>
      </c>
    </row>
    <row customHeight="1" ht="35.699999999999996">
      <c r="D24" s="1638"/>
      <c r="E24" s="1664" t="s">
        <v>743</v>
      </c>
      <c r="F24" s="1667" t="s">
        <v>793</v>
      </c>
      <c r="G24" s="1654" t="s">
        <v>558</v>
      </c>
      <c r="H24" s="557"/>
      <c r="I24" s="557"/>
      <c r="J24" s="289"/>
      <c r="K24" s="543"/>
      <c r="AF24" s="1631">
        <v>34</v>
      </c>
    </row>
    <row customHeight="1" ht="24">
      <c r="D25" s="1638"/>
      <c r="E25" s="1664" t="s">
        <v>745</v>
      </c>
      <c r="F25" s="1667" t="s">
        <v>794</v>
      </c>
      <c r="G25" s="1654" t="s">
        <v>558</v>
      </c>
      <c r="H25" s="557"/>
      <c r="I25" s="557"/>
      <c r="J25" s="289"/>
      <c r="K25" s="543"/>
      <c r="AF25" s="1631">
        <v>23</v>
      </c>
    </row>
    <row customHeight="1" ht="76.5">
      <c r="D26" s="1638"/>
      <c r="E26" s="1664" t="s">
        <v>747</v>
      </c>
      <c r="F26" s="1667" t="s">
        <v>795</v>
      </c>
      <c r="G26" s="1654" t="s">
        <v>558</v>
      </c>
      <c r="H26" s="557"/>
      <c r="I26" s="557"/>
      <c r="J26" s="289"/>
      <c r="K26" s="543"/>
      <c r="AF26" s="1631">
        <v>73</v>
      </c>
    </row>
    <row s="1366" customFormat="1" customHeight="1" ht="35.699999999999996">
      <c r="A27" s="987"/>
      <c r="C27" s="1636"/>
      <c r="D27" s="1638"/>
      <c r="E27" s="1629" t="s">
        <v>751</v>
      </c>
      <c r="F27" s="1628" t="s">
        <v>796</v>
      </c>
      <c r="G27" s="1655" t="s">
        <v>558</v>
      </c>
      <c r="H27" s="579">
        <f>SUM(H28:H29)</f>
        <v>0</v>
      </c>
      <c r="I27" s="579">
        <f>SUM(I28:I29)</f>
        <v>0</v>
      </c>
      <c r="J27" s="289" t="s">
        <v>749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750</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797</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798</v>
      </c>
      <c r="G31" s="1654" t="s">
        <v>558</v>
      </c>
      <c r="H31" s="557"/>
      <c r="I31" s="557"/>
      <c r="J31" s="289" t="s">
        <v>799</v>
      </c>
      <c r="K31" s="543"/>
      <c r="L31" s="1636"/>
      <c r="M31" s="1636"/>
      <c r="R31" s="1636"/>
      <c r="U31" s="544"/>
      <c r="AA31" s="1632"/>
      <c r="AB31" s="1632"/>
      <c r="AC31" s="1632"/>
      <c r="AD31" s="1632"/>
      <c r="AE31" s="1632"/>
      <c r="AF31" s="1160">
        <v>34</v>
      </c>
    </row>
    <row s="1366" customFormat="1" customHeight="1" ht="24">
      <c r="A32" s="987"/>
      <c r="C32" s="1636"/>
      <c r="D32" s="1638"/>
      <c r="E32" s="1664" t="s">
        <v>759</v>
      </c>
      <c r="F32" s="690" t="s">
        <v>763</v>
      </c>
      <c r="G32" s="1654" t="s">
        <v>558</v>
      </c>
      <c r="H32" s="557"/>
      <c r="I32" s="557"/>
      <c r="J32" s="289" t="s">
        <v>800</v>
      </c>
      <c r="K32" s="543"/>
      <c r="L32" s="1636"/>
      <c r="M32" s="1636"/>
      <c r="R32" s="1636"/>
      <c r="U32" s="544"/>
      <c r="AA32" s="1632"/>
      <c r="AB32" s="1632"/>
      <c r="AC32" s="1632"/>
      <c r="AD32" s="1632"/>
      <c r="AE32" s="1632"/>
      <c r="AF32" s="1160">
        <v>23</v>
      </c>
    </row>
    <row s="1366" customFormat="1" customHeight="1" ht="24">
      <c r="A33" s="987"/>
      <c r="C33" s="1636"/>
      <c r="D33" s="1638"/>
      <c r="E33" s="1664" t="s">
        <v>801</v>
      </c>
      <c r="F33" s="690" t="s">
        <v>802</v>
      </c>
      <c r="G33" s="1654" t="s">
        <v>558</v>
      </c>
      <c r="H33" s="557"/>
      <c r="I33" s="557"/>
      <c r="J33" s="289" t="s">
        <v>803</v>
      </c>
      <c r="K33" s="543"/>
      <c r="L33" s="1636"/>
      <c r="M33" s="1636"/>
      <c r="R33" s="1636"/>
      <c r="U33" s="544"/>
      <c r="AA33" s="1632"/>
      <c r="AB33" s="1632"/>
      <c r="AC33" s="1632"/>
      <c r="AD33" s="1632"/>
      <c r="AE33" s="1632"/>
      <c r="AF33" s="1160">
        <v>23</v>
      </c>
    </row>
    <row s="1366" customFormat="1" customHeight="1" ht="24">
      <c r="A34" s="987"/>
      <c r="C34" s="1636"/>
      <c r="D34" s="1638"/>
      <c r="E34" s="1664" t="s">
        <v>804</v>
      </c>
      <c r="F34" s="690" t="s">
        <v>769</v>
      </c>
      <c r="G34" s="1654" t="s">
        <v>558</v>
      </c>
      <c r="H34" s="557"/>
      <c r="I34" s="557"/>
      <c r="J34" s="289" t="s">
        <v>805</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114</v>
      </c>
      <c r="F35" s="1661" t="s">
        <v>635</v>
      </c>
      <c r="G35" s="1657" t="s">
        <v>313</v>
      </c>
      <c r="H35" s="401"/>
      <c r="I35" s="401"/>
      <c r="J35" s="289" t="s">
        <v>806</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807</v>
      </c>
      <c r="G36" s="1654" t="s">
        <v>774</v>
      </c>
      <c r="H36" s="545"/>
      <c r="I36" s="545"/>
      <c r="J36" s="289" t="s">
        <v>775</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808</v>
      </c>
      <c r="G37" s="1654" t="s">
        <v>777</v>
      </c>
      <c r="H37" s="545"/>
      <c r="I37" s="545"/>
      <c r="J37" s="289" t="s">
        <v>778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809</v>
      </c>
      <c r="F39" s="2285" t="s">
        <v>810</v>
      </c>
      <c r="G39" s="2285"/>
      <c r="H39" s="369"/>
      <c r="I39" s="369"/>
      <c r="J39" s="369"/>
      <c r="AF39" s="1631">
        <v>26</v>
      </c>
    </row>
    <row s="1641" customFormat="1" customHeight="1" ht="39.75">
      <c r="A40" s="987"/>
      <c r="B40" s="1636"/>
      <c r="C40" s="1636"/>
      <c r="D40" s="351"/>
      <c r="F40" s="2285" t="s">
        <v>811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7A085-A6F4-8E9B-60C5-75C8E43FA06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ПАО "ОГК-2"</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120</v>
      </c>
      <c r="J6" s="1022"/>
      <c r="X6" s="505">
        <v>1</v>
      </c>
    </row>
    <row customHeight="1" ht="11.549999999999999">
      <c r="D7" s="711"/>
      <c r="E7" s="2367" t="s">
        <v>108</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90</v>
      </c>
      <c r="E11" s="705" t="s">
        <v>812</v>
      </c>
      <c r="F11" s="705" t="s">
        <v>572</v>
      </c>
      <c r="G11" s="465" t="s">
        <v>310</v>
      </c>
      <c r="H11" s="465" t="s">
        <v>397</v>
      </c>
      <c r="I11" s="807" t="s">
        <v>310</v>
      </c>
      <c r="J11" s="808" t="s">
        <v>397</v>
      </c>
      <c r="K11" s="2232"/>
      <c r="L11" s="658"/>
      <c r="X11" s="509">
        <v>23</v>
      </c>
    </row>
    <row s="1642" customFormat="1" customHeight="1" ht="10.5">
      <c r="A12" s="952"/>
      <c r="D12" s="1025" t="s">
        <v>112</v>
      </c>
      <c r="E12" s="1025" t="s">
        <v>113</v>
      </c>
      <c r="F12" s="1025" t="s">
        <v>92</v>
      </c>
      <c r="G12" s="1026" t="str">
        <f>G1&amp;".1"</f>
        <v>4.1</v>
      </c>
      <c r="H12" s="1026" t="str">
        <f>G1&amp;".2"</f>
        <v>4.2</v>
      </c>
      <c r="I12" s="1026" t="str">
        <f>I1&amp;".1"</f>
        <v>4.1</v>
      </c>
      <c r="J12" s="1026" t="str">
        <f>I1&amp;".2"</f>
        <v>4.2</v>
      </c>
      <c r="K12" s="1026"/>
      <c r="X12" s="511">
        <v>10</v>
      </c>
    </row>
    <row customHeight="1" ht="22.5">
      <c r="A13" s="2392" t="s">
        <v>813</v>
      </c>
      <c r="D13" s="953" t="s">
        <v>112</v>
      </c>
      <c r="E13" s="279" t="s">
        <v>814</v>
      </c>
      <c r="F13" s="660" t="s">
        <v>815</v>
      </c>
      <c r="G13" s="557"/>
      <c r="H13" s="661"/>
      <c r="I13" s="557"/>
      <c r="J13" s="661"/>
      <c r="K13" s="289" t="s">
        <v>816</v>
      </c>
      <c r="L13" s="720"/>
      <c r="X13" s="505">
        <v>0</v>
      </c>
    </row>
    <row customHeight="1" ht="22.5">
      <c r="A14" s="2392"/>
      <c r="D14" s="539" t="s">
        <v>113</v>
      </c>
      <c r="E14" s="279" t="s">
        <v>817</v>
      </c>
      <c r="F14" s="660" t="s">
        <v>818</v>
      </c>
      <c r="G14" s="557"/>
      <c r="H14" s="662"/>
      <c r="I14" s="557"/>
      <c r="J14" s="662"/>
      <c r="K14" s="289" t="s">
        <v>819</v>
      </c>
      <c r="L14" s="720"/>
      <c r="X14" s="505">
        <v>0</v>
      </c>
    </row>
    <row s="1635" customFormat="1" customHeight="1" ht="78.75">
      <c r="A15" s="2392"/>
      <c r="B15" s="511"/>
      <c r="D15" s="953" t="s">
        <v>92</v>
      </c>
      <c r="E15" s="707" t="s">
        <v>820</v>
      </c>
      <c r="F15" s="950" t="s">
        <v>313</v>
      </c>
      <c r="G15" s="950" t="s">
        <v>313</v>
      </c>
      <c r="H15" s="106"/>
      <c r="I15" s="950" t="s">
        <v>313</v>
      </c>
      <c r="J15" s="106"/>
      <c r="K15" s="289" t="s">
        <v>821</v>
      </c>
      <c r="L15" s="720"/>
      <c r="X15" s="758">
        <v>0</v>
      </c>
    </row>
    <row s="1635" customFormat="1" customHeight="1" ht="22.5">
      <c r="A16" s="2392"/>
      <c r="B16" s="511"/>
      <c r="D16" s="953" t="s">
        <v>331</v>
      </c>
      <c r="E16" s="954" t="s">
        <v>822</v>
      </c>
      <c r="F16" s="950" t="s">
        <v>823</v>
      </c>
      <c r="G16" s="817"/>
      <c r="H16" s="106"/>
      <c r="I16" s="817"/>
      <c r="J16" s="106"/>
      <c r="K16" s="289"/>
      <c r="L16" s="720"/>
      <c r="X16" s="758">
        <v>0</v>
      </c>
    </row>
    <row s="1635" customFormat="1" customHeight="1" ht="22.5">
      <c r="A17" s="2392"/>
      <c r="B17" s="511"/>
      <c r="D17" s="953" t="s">
        <v>339</v>
      </c>
      <c r="E17" s="954" t="s">
        <v>824</v>
      </c>
      <c r="F17" s="950" t="s">
        <v>825</v>
      </c>
      <c r="G17" s="817"/>
      <c r="H17" s="106"/>
      <c r="I17" s="817"/>
      <c r="J17" s="106"/>
      <c r="K17" s="289"/>
      <c r="L17" s="720"/>
      <c r="X17" s="758">
        <v>0</v>
      </c>
    </row>
    <row s="1635" customFormat="1" customHeight="1" ht="33.75">
      <c r="A18" s="2392"/>
      <c r="B18" s="511"/>
      <c r="D18" s="953" t="s">
        <v>341</v>
      </c>
      <c r="E18" s="954" t="s">
        <v>826</v>
      </c>
      <c r="F18" s="950" t="s">
        <v>577</v>
      </c>
      <c r="G18" s="680"/>
      <c r="H18" s="106"/>
      <c r="I18" s="680"/>
      <c r="J18" s="106"/>
      <c r="K18" s="289"/>
      <c r="L18" s="720"/>
      <c r="X18" s="758">
        <v>0</v>
      </c>
    </row>
    <row customHeight="1" ht="101.25">
      <c r="A19" s="2392"/>
      <c r="D19" s="953" t="s">
        <v>93</v>
      </c>
      <c r="E19" s="279" t="s">
        <v>827</v>
      </c>
      <c r="F19" s="660" t="s">
        <v>552</v>
      </c>
      <c r="G19" s="663"/>
      <c r="H19" s="662"/>
      <c r="I19" s="955"/>
      <c r="J19" s="662"/>
      <c r="K19" s="289" t="s">
        <v>828</v>
      </c>
      <c r="L19" s="720"/>
      <c r="X19" s="505">
        <v>0</v>
      </c>
    </row>
    <row s="1635" customFormat="1" customHeight="1" ht="18.75">
      <c r="A20" s="2392"/>
      <c r="C20" s="956"/>
      <c r="D20" s="953" t="s">
        <v>759</v>
      </c>
      <c r="E20" s="954" t="s">
        <v>829</v>
      </c>
      <c r="F20" s="950" t="s">
        <v>313</v>
      </c>
      <c r="G20" s="950" t="s">
        <v>313</v>
      </c>
      <c r="H20" s="949" t="s">
        <v>313</v>
      </c>
      <c r="I20" s="950" t="s">
        <v>313</v>
      </c>
      <c r="J20" s="949" t="s">
        <v>313</v>
      </c>
      <c r="K20" s="948"/>
      <c r="L20" s="720"/>
      <c r="W20" s="675"/>
      <c r="X20" s="758">
        <v>0</v>
      </c>
    </row>
    <row s="1635" customFormat="1" customHeight="1" ht="33.75">
      <c r="A21" s="2392"/>
      <c r="C21" s="956"/>
      <c r="D21" s="953" t="s">
        <v>762</v>
      </c>
      <c r="E21" s="576" t="s">
        <v>830</v>
      </c>
      <c r="F21" s="950" t="s">
        <v>831</v>
      </c>
      <c r="G21" s="680"/>
      <c r="H21" s="106"/>
      <c r="I21" s="680"/>
      <c r="J21" s="106"/>
      <c r="K21" s="948"/>
      <c r="L21" s="720"/>
      <c r="W21" s="675"/>
      <c r="X21" s="758">
        <v>0</v>
      </c>
    </row>
    <row s="1635" customFormat="1" customHeight="1" ht="33.75">
      <c r="A22" s="2392"/>
      <c r="C22" s="956"/>
      <c r="D22" s="953" t="s">
        <v>765</v>
      </c>
      <c r="E22" s="576" t="s">
        <v>832</v>
      </c>
      <c r="F22" s="950" t="s">
        <v>833</v>
      </c>
      <c r="G22" s="680"/>
      <c r="H22" s="106"/>
      <c r="I22" s="680"/>
      <c r="J22" s="106"/>
      <c r="K22" s="948"/>
      <c r="L22" s="720"/>
      <c r="W22" s="675"/>
      <c r="X22" s="758">
        <v>0</v>
      </c>
    </row>
    <row s="1635" customFormat="1" customHeight="1" ht="22.5">
      <c r="A23" s="2392"/>
      <c r="C23" s="956"/>
      <c r="D23" s="953" t="s">
        <v>801</v>
      </c>
      <c r="E23" s="954" t="s">
        <v>834</v>
      </c>
      <c r="F23" s="950" t="s">
        <v>313</v>
      </c>
      <c r="G23" s="950" t="s">
        <v>313</v>
      </c>
      <c r="H23" s="949" t="s">
        <v>313</v>
      </c>
      <c r="I23" s="950" t="s">
        <v>313</v>
      </c>
      <c r="J23" s="949" t="s">
        <v>313</v>
      </c>
      <c r="K23" s="948"/>
      <c r="L23" s="720"/>
      <c r="W23" s="675"/>
      <c r="X23" s="758">
        <v>0</v>
      </c>
    </row>
    <row s="1635" customFormat="1" customHeight="1" ht="22.5">
      <c r="A24" s="2392"/>
      <c r="C24" s="956"/>
      <c r="D24" s="953" t="s">
        <v>835</v>
      </c>
      <c r="E24" s="576" t="s">
        <v>836</v>
      </c>
      <c r="F24" s="950" t="s">
        <v>837</v>
      </c>
      <c r="G24" s="680"/>
      <c r="H24" s="686"/>
      <c r="I24" s="680"/>
      <c r="J24" s="686"/>
      <c r="K24" s="948"/>
      <c r="L24" s="720"/>
      <c r="W24" s="675"/>
      <c r="X24" s="758">
        <v>0</v>
      </c>
    </row>
    <row s="1635" customFormat="1" customHeight="1" ht="22.5">
      <c r="A25" s="2392"/>
      <c r="C25" s="956"/>
      <c r="D25" s="953" t="s">
        <v>838</v>
      </c>
      <c r="E25" s="576" t="s">
        <v>839</v>
      </c>
      <c r="F25" s="950" t="s">
        <v>313</v>
      </c>
      <c r="G25" s="950" t="s">
        <v>313</v>
      </c>
      <c r="H25" s="949" t="s">
        <v>313</v>
      </c>
      <c r="I25" s="950" t="s">
        <v>313</v>
      </c>
      <c r="J25" s="949" t="s">
        <v>313</v>
      </c>
      <c r="K25" s="948"/>
      <c r="L25" s="720"/>
      <c r="W25" s="675"/>
      <c r="X25" s="758">
        <v>0</v>
      </c>
    </row>
    <row s="1635" customFormat="1" customHeight="1" ht="18.75">
      <c r="A26" s="2392"/>
      <c r="C26" s="956"/>
      <c r="D26" s="953" t="s">
        <v>840</v>
      </c>
      <c r="E26" s="553" t="s">
        <v>841</v>
      </c>
      <c r="F26" s="950" t="s">
        <v>842</v>
      </c>
      <c r="G26" s="680"/>
      <c r="H26" s="686"/>
      <c r="I26" s="680"/>
      <c r="J26" s="686"/>
      <c r="K26" s="948"/>
      <c r="L26" s="720"/>
      <c r="W26" s="675"/>
      <c r="X26" s="758">
        <v>0</v>
      </c>
    </row>
    <row s="1635" customFormat="1" customHeight="1" ht="18.75">
      <c r="A27" s="2392"/>
      <c r="C27" s="956"/>
      <c r="D27" s="953" t="s">
        <v>843</v>
      </c>
      <c r="E27" s="553" t="s">
        <v>844</v>
      </c>
      <c r="F27" s="950" t="s">
        <v>845</v>
      </c>
      <c r="G27" s="680"/>
      <c r="H27" s="686"/>
      <c r="I27" s="680"/>
      <c r="J27" s="686"/>
      <c r="K27" s="948"/>
      <c r="L27" s="720"/>
      <c r="W27" s="675"/>
      <c r="X27" s="758">
        <v>0</v>
      </c>
    </row>
    <row s="1635" customFormat="1" customHeight="1" ht="18.75">
      <c r="A28" s="2392"/>
      <c r="C28" s="956"/>
      <c r="D28" s="953" t="s">
        <v>846</v>
      </c>
      <c r="E28" s="576" t="s">
        <v>847</v>
      </c>
      <c r="F28" s="950" t="s">
        <v>313</v>
      </c>
      <c r="G28" s="950" t="s">
        <v>313</v>
      </c>
      <c r="H28" s="949" t="s">
        <v>313</v>
      </c>
      <c r="I28" s="950" t="s">
        <v>313</v>
      </c>
      <c r="J28" s="949" t="s">
        <v>313</v>
      </c>
      <c r="K28" s="948"/>
      <c r="L28" s="720"/>
      <c r="W28" s="675"/>
      <c r="X28" s="758">
        <v>0</v>
      </c>
    </row>
    <row s="1635" customFormat="1" customHeight="1" ht="18.75">
      <c r="A29" s="2392"/>
      <c r="C29" s="956"/>
      <c r="D29" s="953" t="s">
        <v>848</v>
      </c>
      <c r="E29" s="553" t="s">
        <v>841</v>
      </c>
      <c r="F29" s="950" t="s">
        <v>849</v>
      </c>
      <c r="G29" s="680"/>
      <c r="H29" s="686"/>
      <c r="I29" s="680"/>
      <c r="J29" s="686"/>
      <c r="K29" s="948"/>
      <c r="L29" s="720"/>
      <c r="W29" s="675"/>
      <c r="X29" s="758">
        <v>0</v>
      </c>
    </row>
    <row s="1635" customFormat="1" customHeight="1" ht="18.75">
      <c r="A30" s="2392"/>
      <c r="C30" s="956"/>
      <c r="D30" s="953" t="s">
        <v>850</v>
      </c>
      <c r="E30" s="553" t="s">
        <v>851</v>
      </c>
      <c r="F30" s="950" t="s">
        <v>852</v>
      </c>
      <c r="G30" s="680"/>
      <c r="H30" s="686"/>
      <c r="I30" s="680"/>
      <c r="J30" s="686"/>
      <c r="K30" s="948"/>
      <c r="L30" s="720"/>
      <c r="W30" s="675"/>
      <c r="X30" s="758">
        <v>0</v>
      </c>
    </row>
    <row customHeight="1" ht="126.75">
      <c r="A31" s="2392"/>
      <c r="D31" s="953" t="s">
        <v>114</v>
      </c>
      <c r="E31" s="279" t="s">
        <v>853</v>
      </c>
      <c r="F31" s="660" t="s">
        <v>564</v>
      </c>
      <c r="G31" s="557"/>
      <c r="H31" s="662"/>
      <c r="I31" s="557"/>
      <c r="J31" s="662"/>
      <c r="K31" s="289" t="s">
        <v>854</v>
      </c>
      <c r="L31" s="720"/>
      <c r="X31" s="505">
        <v>0</v>
      </c>
    </row>
    <row customHeight="1" ht="56.25">
      <c r="A32" s="2392"/>
      <c r="D32" s="953" t="s">
        <v>94</v>
      </c>
      <c r="E32" s="279" t="s">
        <v>855</v>
      </c>
      <c r="F32" s="539" t="s">
        <v>825</v>
      </c>
      <c r="G32" s="557"/>
      <c r="H32" s="662"/>
      <c r="I32" s="557"/>
      <c r="J32" s="662"/>
      <c r="K32" s="289" t="s">
        <v>856</v>
      </c>
      <c r="L32" s="720"/>
      <c r="X32" s="505">
        <v>0</v>
      </c>
    </row>
    <row customHeight="1" ht="11.25">
      <c r="A33" s="2392"/>
      <c r="E33" s="664"/>
      <c r="F33" s="181"/>
      <c r="G33" s="181"/>
      <c r="H33" s="181"/>
      <c r="I33" s="181"/>
      <c r="J33" s="181"/>
      <c r="K33" s="181"/>
      <c r="X33" s="505">
        <v>0</v>
      </c>
    </row>
    <row customHeight="1" ht="12.75">
      <c r="A34" s="2392"/>
      <c r="D34" s="65">
        <v>1</v>
      </c>
      <c r="E34" s="335" t="s">
        <v>857</v>
      </c>
      <c r="X34" s="505">
        <v>0</v>
      </c>
    </row>
    <row customHeight="1" ht="11.25">
      <c r="A35" s="2392"/>
      <c r="D35" s="369"/>
      <c r="E35" s="335" t="s">
        <v>858</v>
      </c>
      <c r="X35" s="505">
        <v>0</v>
      </c>
    </row>
    <row s="1635" customFormat="1" customHeight="1" ht="11.549999999999999">
      <c r="A36" s="1033"/>
      <c r="B36" s="518"/>
      <c r="D36" s="1034"/>
      <c r="E36" s="1035"/>
      <c r="X36" s="509">
        <v>11</v>
      </c>
    </row>
    <row s="1635" customFormat="1" customHeight="1" ht="22.5" hidden="1">
      <c r="A37" s="2392" t="s">
        <v>859</v>
      </c>
      <c r="B37" s="511"/>
      <c r="D37" s="953">
        <v>1</v>
      </c>
      <c r="E37" s="707" t="s">
        <v>860</v>
      </c>
      <c r="F37" s="660" t="s">
        <v>815</v>
      </c>
      <c r="G37" s="557"/>
      <c r="H37" s="519"/>
      <c r="I37" s="557"/>
      <c r="J37" s="519"/>
      <c r="K37" s="289" t="s">
        <v>861</v>
      </c>
      <c r="X37" s="758">
        <v>0</v>
      </c>
    </row>
    <row s="1635" customFormat="1" customHeight="1" ht="22.5" hidden="1">
      <c r="A38" s="2392"/>
      <c r="B38" s="511"/>
      <c r="D38" s="669" t="s">
        <v>113</v>
      </c>
      <c r="E38" s="1032" t="s">
        <v>862</v>
      </c>
      <c r="F38" s="1036" t="s">
        <v>552</v>
      </c>
      <c r="G38" s="1036" t="s">
        <v>552</v>
      </c>
      <c r="H38" s="1030"/>
      <c r="I38" s="1036" t="s">
        <v>552</v>
      </c>
      <c r="J38" s="1030"/>
      <c r="K38" s="1031"/>
      <c r="X38" s="758">
        <v>0</v>
      </c>
    </row>
    <row s="1635" customFormat="1" customHeight="1" ht="33.75" hidden="1">
      <c r="A39" s="2392"/>
      <c r="B39" s="511"/>
      <c r="D39" s="665" t="s">
        <v>717</v>
      </c>
      <c r="E39" s="723" t="s">
        <v>863</v>
      </c>
      <c r="F39" s="660" t="s">
        <v>864</v>
      </c>
      <c r="G39" s="668"/>
      <c r="H39" s="1023"/>
      <c r="I39" s="668"/>
      <c r="J39" s="1023"/>
      <c r="K39" s="289" t="s">
        <v>865</v>
      </c>
      <c r="X39" s="758">
        <v>0</v>
      </c>
    </row>
    <row s="1635" customFormat="1" customHeight="1" ht="33.75" hidden="1">
      <c r="A40" s="2392"/>
      <c r="B40" s="511"/>
      <c r="D40" s="665" t="s">
        <v>720</v>
      </c>
      <c r="E40" s="723" t="s">
        <v>866</v>
      </c>
      <c r="F40" s="1027" t="s">
        <v>867</v>
      </c>
      <c r="G40" s="741"/>
      <c r="H40" s="1023"/>
      <c r="I40" s="741"/>
      <c r="J40" s="1023"/>
      <c r="K40" s="289" t="s">
        <v>868</v>
      </c>
      <c r="X40" s="758">
        <v>0</v>
      </c>
    </row>
    <row s="1635" customFormat="1" customHeight="1" ht="22.5" hidden="1">
      <c r="A41" s="2392"/>
      <c r="B41" s="511"/>
      <c r="D41" s="665" t="s">
        <v>92</v>
      </c>
      <c r="E41" s="722" t="s">
        <v>869</v>
      </c>
      <c r="F41" s="660" t="s">
        <v>552</v>
      </c>
      <c r="G41" s="660" t="s">
        <v>552</v>
      </c>
      <c r="H41" s="1024"/>
      <c r="I41" s="660" t="s">
        <v>552</v>
      </c>
      <c r="J41" s="1024"/>
      <c r="K41" s="302"/>
      <c r="X41" s="758">
        <v>0</v>
      </c>
    </row>
    <row s="1635" customFormat="1" customHeight="1" ht="45" hidden="1">
      <c r="A42" s="2392"/>
      <c r="B42" s="511"/>
      <c r="D42" s="665" t="s">
        <v>331</v>
      </c>
      <c r="E42" s="723" t="s">
        <v>870</v>
      </c>
      <c r="F42" s="660" t="s">
        <v>564</v>
      </c>
      <c r="G42" s="557"/>
      <c r="H42" s="1024"/>
      <c r="I42" s="557"/>
      <c r="J42" s="1024"/>
      <c r="K42" s="302" t="s">
        <v>871</v>
      </c>
      <c r="X42" s="758">
        <v>0</v>
      </c>
    </row>
    <row s="1635" customFormat="1" customHeight="1" ht="45" hidden="1">
      <c r="A43" s="2392"/>
      <c r="B43" s="511"/>
      <c r="D43" s="665" t="s">
        <v>339</v>
      </c>
      <c r="E43" s="667" t="s">
        <v>872</v>
      </c>
      <c r="F43" s="1028" t="s">
        <v>564</v>
      </c>
      <c r="G43" s="742"/>
      <c r="H43" s="1023"/>
      <c r="I43" s="742"/>
      <c r="J43" s="1023"/>
      <c r="K43" s="302" t="s">
        <v>873</v>
      </c>
      <c r="X43" s="758">
        <v>0</v>
      </c>
    </row>
    <row s="1635" customFormat="1" customHeight="1" ht="11.25" hidden="1">
      <c r="A44" s="2392"/>
      <c r="B44" s="511"/>
      <c r="D44" s="665" t="s">
        <v>93</v>
      </c>
      <c r="E44" s="666" t="s">
        <v>874</v>
      </c>
      <c r="F44" s="660" t="s">
        <v>864</v>
      </c>
      <c r="G44" s="668"/>
      <c r="H44" s="1023"/>
      <c r="I44" s="668"/>
      <c r="J44" s="1023"/>
      <c r="K44" s="289"/>
      <c r="X44" s="758">
        <v>0</v>
      </c>
    </row>
    <row s="1635" customFormat="1" customHeight="1" ht="11.25" hidden="1">
      <c r="A45" s="2392"/>
      <c r="B45" s="511"/>
      <c r="D45" s="665" t="s">
        <v>759</v>
      </c>
      <c r="E45" s="667" t="s">
        <v>875</v>
      </c>
      <c r="F45" s="660" t="s">
        <v>864</v>
      </c>
      <c r="G45" s="668"/>
      <c r="H45" s="1023"/>
      <c r="I45" s="668"/>
      <c r="J45" s="1023"/>
      <c r="K45" s="289"/>
      <c r="X45" s="758">
        <v>0</v>
      </c>
    </row>
    <row s="1635" customFormat="1" customHeight="1" ht="11.25" hidden="1">
      <c r="A46" s="2392"/>
      <c r="B46" s="511"/>
      <c r="D46" s="665" t="s">
        <v>801</v>
      </c>
      <c r="E46" s="667" t="s">
        <v>876</v>
      </c>
      <c r="F46" s="660" t="s">
        <v>864</v>
      </c>
      <c r="G46" s="668"/>
      <c r="H46" s="1023"/>
      <c r="I46" s="668"/>
      <c r="J46" s="1023"/>
      <c r="K46" s="289"/>
      <c r="X46" s="758">
        <v>0</v>
      </c>
    </row>
    <row s="1635" customFormat="1" customHeight="1" ht="11.25" hidden="1">
      <c r="A47" s="2392"/>
      <c r="B47" s="511"/>
      <c r="D47" s="665" t="s">
        <v>804</v>
      </c>
      <c r="E47" s="667" t="s">
        <v>877</v>
      </c>
      <c r="F47" s="660" t="s">
        <v>864</v>
      </c>
      <c r="G47" s="668"/>
      <c r="H47" s="1023"/>
      <c r="I47" s="668"/>
      <c r="J47" s="1023"/>
      <c r="K47" s="289"/>
      <c r="X47" s="758">
        <v>0</v>
      </c>
    </row>
    <row s="1635" customFormat="1" customHeight="1" ht="11.25" hidden="1">
      <c r="A48" s="2392"/>
      <c r="B48" s="511"/>
      <c r="D48" s="665" t="s">
        <v>878</v>
      </c>
      <c r="E48" s="671" t="s">
        <v>879</v>
      </c>
      <c r="F48" s="660" t="s">
        <v>864</v>
      </c>
      <c r="G48" s="668"/>
      <c r="H48" s="1023"/>
      <c r="I48" s="668"/>
      <c r="J48" s="1023"/>
      <c r="K48" s="289"/>
      <c r="X48" s="758">
        <v>0</v>
      </c>
    </row>
    <row s="1635" customFormat="1" customHeight="1" ht="11.25" hidden="1">
      <c r="A49" s="2392"/>
      <c r="B49" s="511"/>
      <c r="D49" s="665" t="s">
        <v>880</v>
      </c>
      <c r="E49" s="671" t="s">
        <v>881</v>
      </c>
      <c r="F49" s="660" t="s">
        <v>864</v>
      </c>
      <c r="G49" s="668"/>
      <c r="H49" s="1023"/>
      <c r="I49" s="668"/>
      <c r="J49" s="1023"/>
      <c r="K49" s="289"/>
      <c r="X49" s="758">
        <v>0</v>
      </c>
    </row>
    <row s="1635" customFormat="1" customHeight="1" ht="11.25" hidden="1">
      <c r="A50" s="2392"/>
      <c r="B50" s="511"/>
      <c r="D50" s="665" t="s">
        <v>882</v>
      </c>
      <c r="E50" s="667" t="s">
        <v>883</v>
      </c>
      <c r="F50" s="660" t="s">
        <v>864</v>
      </c>
      <c r="G50" s="668"/>
      <c r="H50" s="1023"/>
      <c r="I50" s="668"/>
      <c r="J50" s="1023"/>
      <c r="K50" s="289"/>
      <c r="X50" s="758">
        <v>0</v>
      </c>
    </row>
    <row s="1635" customFormat="1" customHeight="1" ht="11.25" hidden="1">
      <c r="A51" s="2392"/>
      <c r="B51" s="511"/>
      <c r="D51" s="665" t="s">
        <v>884</v>
      </c>
      <c r="E51" s="667" t="s">
        <v>885</v>
      </c>
      <c r="F51" s="660" t="s">
        <v>864</v>
      </c>
      <c r="G51" s="668"/>
      <c r="H51" s="1023"/>
      <c r="I51" s="668"/>
      <c r="J51" s="1023"/>
      <c r="K51" s="289"/>
      <c r="X51" s="758">
        <v>0</v>
      </c>
    </row>
    <row s="1635" customFormat="1" customHeight="1" ht="45" hidden="1">
      <c r="A52" s="2392"/>
      <c r="B52" s="511"/>
      <c r="D52" s="665" t="s">
        <v>114</v>
      </c>
      <c r="E52" s="666" t="s">
        <v>886</v>
      </c>
      <c r="F52" s="660" t="s">
        <v>864</v>
      </c>
      <c r="G52" s="668"/>
      <c r="H52" s="1023"/>
      <c r="I52" s="668"/>
      <c r="J52" s="1023"/>
      <c r="K52" s="289"/>
      <c r="X52" s="758">
        <v>0</v>
      </c>
    </row>
    <row s="1635" customFormat="1" customHeight="1" ht="11.25" hidden="1">
      <c r="A53" s="2392"/>
      <c r="B53" s="511"/>
      <c r="D53" s="665" t="s">
        <v>320</v>
      </c>
      <c r="E53" s="667" t="s">
        <v>875</v>
      </c>
      <c r="F53" s="660" t="s">
        <v>864</v>
      </c>
      <c r="G53" s="668"/>
      <c r="H53" s="1023"/>
      <c r="I53" s="668"/>
      <c r="J53" s="1023"/>
      <c r="K53" s="289"/>
      <c r="X53" s="758">
        <v>0</v>
      </c>
    </row>
    <row s="1635" customFormat="1" customHeight="1" ht="11.25" hidden="1">
      <c r="A54" s="2392"/>
      <c r="B54" s="511"/>
      <c r="D54" s="665" t="s">
        <v>887</v>
      </c>
      <c r="E54" s="667" t="s">
        <v>876</v>
      </c>
      <c r="F54" s="660" t="s">
        <v>864</v>
      </c>
      <c r="G54" s="668"/>
      <c r="H54" s="1023"/>
      <c r="I54" s="668"/>
      <c r="J54" s="1023"/>
      <c r="K54" s="289"/>
      <c r="X54" s="758">
        <v>0</v>
      </c>
    </row>
    <row s="1635" customFormat="1" customHeight="1" ht="11.25" hidden="1">
      <c r="A55" s="2392"/>
      <c r="B55" s="511"/>
      <c r="D55" s="665" t="s">
        <v>888</v>
      </c>
      <c r="E55" s="667" t="s">
        <v>877</v>
      </c>
      <c r="F55" s="660" t="s">
        <v>864</v>
      </c>
      <c r="G55" s="668"/>
      <c r="H55" s="1023"/>
      <c r="I55" s="668"/>
      <c r="J55" s="1023"/>
      <c r="K55" s="289"/>
      <c r="X55" s="758">
        <v>0</v>
      </c>
    </row>
    <row s="1635" customFormat="1" customHeight="1" ht="11.25" hidden="1">
      <c r="A56" s="2392"/>
      <c r="B56" s="511"/>
      <c r="D56" s="665" t="s">
        <v>889</v>
      </c>
      <c r="E56" s="671" t="s">
        <v>879</v>
      </c>
      <c r="F56" s="660" t="s">
        <v>864</v>
      </c>
      <c r="G56" s="668"/>
      <c r="H56" s="1023"/>
      <c r="I56" s="668"/>
      <c r="J56" s="1023"/>
      <c r="K56" s="289"/>
      <c r="X56" s="758">
        <v>0</v>
      </c>
    </row>
    <row s="1635" customFormat="1" customHeight="1" ht="11.25" hidden="1">
      <c r="A57" s="2392"/>
      <c r="B57" s="511"/>
      <c r="D57" s="665" t="s">
        <v>890</v>
      </c>
      <c r="E57" s="671" t="s">
        <v>881</v>
      </c>
      <c r="F57" s="660" t="s">
        <v>864</v>
      </c>
      <c r="G57" s="668"/>
      <c r="H57" s="1023"/>
      <c r="I57" s="668"/>
      <c r="J57" s="1023"/>
      <c r="K57" s="289"/>
      <c r="X57" s="758">
        <v>0</v>
      </c>
    </row>
    <row s="1635" customFormat="1" customHeight="1" ht="11.25" hidden="1">
      <c r="A58" s="2392"/>
      <c r="B58" s="511"/>
      <c r="D58" s="665" t="s">
        <v>891</v>
      </c>
      <c r="E58" s="667" t="s">
        <v>883</v>
      </c>
      <c r="F58" s="660" t="s">
        <v>864</v>
      </c>
      <c r="G58" s="668"/>
      <c r="H58" s="1023"/>
      <c r="I58" s="668"/>
      <c r="J58" s="1023"/>
      <c r="K58" s="289"/>
      <c r="X58" s="758">
        <v>0</v>
      </c>
    </row>
    <row s="1635" customFormat="1" customHeight="1" ht="11.25" hidden="1">
      <c r="A59" s="2392"/>
      <c r="B59" s="511"/>
      <c r="D59" s="665" t="s">
        <v>892</v>
      </c>
      <c r="E59" s="667" t="s">
        <v>885</v>
      </c>
      <c r="F59" s="660" t="s">
        <v>864</v>
      </c>
      <c r="G59" s="668"/>
      <c r="H59" s="1023"/>
      <c r="I59" s="668"/>
      <c r="J59" s="1023"/>
      <c r="K59" s="289"/>
      <c r="X59" s="758">
        <v>0</v>
      </c>
    </row>
    <row s="1635" customFormat="1" customHeight="1" ht="33.75" hidden="1">
      <c r="A60" s="2392"/>
      <c r="B60" s="511"/>
      <c r="D60" s="665" t="s">
        <v>94</v>
      </c>
      <c r="E60" s="666" t="s">
        <v>893</v>
      </c>
      <c r="F60" s="721" t="s">
        <v>564</v>
      </c>
      <c r="G60" s="742"/>
      <c r="H60" s="1023"/>
      <c r="I60" s="742"/>
      <c r="J60" s="1023"/>
      <c r="K60" s="302" t="s">
        <v>894</v>
      </c>
      <c r="X60" s="758">
        <v>0</v>
      </c>
    </row>
    <row s="1635" customFormat="1" customHeight="1" ht="33.75" hidden="1">
      <c r="A61" s="2392"/>
      <c r="B61" s="511"/>
      <c r="D61" s="665" t="s">
        <v>95</v>
      </c>
      <c r="E61" s="666" t="s">
        <v>895</v>
      </c>
      <c r="F61" s="726" t="s">
        <v>825</v>
      </c>
      <c r="G61" s="668"/>
      <c r="H61" s="1023"/>
      <c r="I61" s="668"/>
      <c r="J61" s="1023"/>
      <c r="K61" s="289"/>
      <c r="X61" s="758">
        <v>0</v>
      </c>
    </row>
    <row s="1635" customFormat="1" customHeight="1" ht="22.5" hidden="1">
      <c r="A62" s="2392"/>
      <c r="B62" s="511" t="s">
        <v>594</v>
      </c>
      <c r="D62" s="665" t="s">
        <v>115</v>
      </c>
      <c r="E62" s="666" t="s">
        <v>896</v>
      </c>
      <c r="F62" s="726" t="s">
        <v>313</v>
      </c>
      <c r="G62" s="382"/>
      <c r="H62" s="1023"/>
      <c r="I62" s="382"/>
      <c r="J62" s="1023"/>
      <c r="K62" s="289" t="s">
        <v>637</v>
      </c>
      <c r="X62" s="758">
        <v>0</v>
      </c>
    </row>
    <row s="1635" customFormat="1" customHeight="1" ht="45" hidden="1">
      <c r="A63" s="2392"/>
      <c r="B63" s="511" t="s">
        <v>594</v>
      </c>
      <c r="D63" s="665" t="s">
        <v>897</v>
      </c>
      <c r="E63" s="667" t="s">
        <v>898</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899</v>
      </c>
      <c r="B65" s="511"/>
      <c r="D65" s="665">
        <v>1</v>
      </c>
      <c r="E65" s="744" t="s">
        <v>900</v>
      </c>
      <c r="F65" s="740" t="s">
        <v>815</v>
      </c>
      <c r="G65" s="741"/>
      <c r="H65" s="1029"/>
      <c r="I65" s="741"/>
      <c r="J65" s="1029"/>
      <c r="K65" s="301" t="s">
        <v>901</v>
      </c>
      <c r="X65" s="758">
        <v>0</v>
      </c>
    </row>
    <row s="1635" customFormat="1" customHeight="1" ht="56.25" hidden="1">
      <c r="A66" s="2392"/>
      <c r="B66" s="511"/>
      <c r="D66" s="743" t="s">
        <v>113</v>
      </c>
      <c r="E66" s="707" t="s">
        <v>902</v>
      </c>
      <c r="F66" s="660" t="s">
        <v>552</v>
      </c>
      <c r="G66" s="660" t="s">
        <v>552</v>
      </c>
      <c r="H66" s="519"/>
      <c r="I66" s="660" t="s">
        <v>552</v>
      </c>
      <c r="J66" s="519"/>
      <c r="K66" s="289"/>
      <c r="X66" s="758">
        <v>0</v>
      </c>
    </row>
    <row s="1635" customFormat="1" customHeight="1" ht="33.75" hidden="1">
      <c r="A67" s="2392"/>
      <c r="B67" s="511"/>
      <c r="D67" s="743" t="s">
        <v>714</v>
      </c>
      <c r="E67" s="954" t="s">
        <v>903</v>
      </c>
      <c r="F67" s="660" t="s">
        <v>867</v>
      </c>
      <c r="G67" s="727"/>
      <c r="H67" s="519"/>
      <c r="I67" s="727"/>
      <c r="J67" s="519"/>
      <c r="K67" s="289"/>
      <c r="X67" s="758">
        <v>0</v>
      </c>
    </row>
    <row s="1635" customFormat="1" customHeight="1" ht="22.5" hidden="1">
      <c r="A68" s="2392"/>
      <c r="B68" s="511"/>
      <c r="D68" s="743" t="s">
        <v>314</v>
      </c>
      <c r="E68" s="954" t="s">
        <v>904</v>
      </c>
      <c r="F68" s="660" t="s">
        <v>867</v>
      </c>
      <c r="G68" s="727"/>
      <c r="H68" s="519"/>
      <c r="I68" s="727"/>
      <c r="J68" s="519"/>
      <c r="K68" s="289"/>
      <c r="X68" s="758">
        <v>0</v>
      </c>
    </row>
    <row s="1635" customFormat="1" customHeight="1" ht="22.5" hidden="1">
      <c r="A69" s="2392"/>
      <c r="B69" s="511"/>
      <c r="D69" s="743" t="s">
        <v>317</v>
      </c>
      <c r="E69" s="954" t="s">
        <v>905</v>
      </c>
      <c r="F69" s="721" t="s">
        <v>564</v>
      </c>
      <c r="G69" s="742"/>
      <c r="H69" s="519"/>
      <c r="I69" s="742"/>
      <c r="J69" s="519"/>
      <c r="K69" s="289"/>
      <c r="X69" s="758">
        <v>0</v>
      </c>
    </row>
    <row s="1635" customFormat="1" customHeight="1" ht="22.5" hidden="1">
      <c r="A70" s="2392"/>
      <c r="B70" s="511"/>
      <c r="D70" s="743" t="s">
        <v>734</v>
      </c>
      <c r="E70" s="954" t="s">
        <v>906</v>
      </c>
      <c r="F70" s="721" t="s">
        <v>564</v>
      </c>
      <c r="G70" s="742"/>
      <c r="H70" s="519"/>
      <c r="I70" s="742"/>
      <c r="J70" s="519"/>
      <c r="K70" s="289"/>
      <c r="X70" s="758">
        <v>0</v>
      </c>
    </row>
    <row s="1635" customFormat="1" customHeight="1" ht="22.5" hidden="1">
      <c r="A71" s="2392"/>
      <c r="B71" s="511"/>
      <c r="D71" s="665" t="s">
        <v>92</v>
      </c>
      <c r="E71" s="666" t="s">
        <v>907</v>
      </c>
      <c r="F71" s="660" t="s">
        <v>867</v>
      </c>
      <c r="G71" s="557"/>
      <c r="H71" s="1030"/>
      <c r="I71" s="557"/>
      <c r="J71" s="1030"/>
      <c r="K71" s="302"/>
      <c r="X71" s="758">
        <v>0</v>
      </c>
    </row>
    <row s="1635" customFormat="1" customHeight="1" ht="56.25" hidden="1">
      <c r="A72" s="2392"/>
      <c r="B72" s="511"/>
      <c r="D72" s="665" t="s">
        <v>93</v>
      </c>
      <c r="E72" s="666" t="s">
        <v>908</v>
      </c>
      <c r="F72" s="721" t="s">
        <v>564</v>
      </c>
      <c r="G72" s="742"/>
      <c r="H72" s="1023"/>
      <c r="I72" s="742"/>
      <c r="J72" s="1023"/>
      <c r="K72" s="302"/>
      <c r="X72" s="758">
        <v>0</v>
      </c>
    </row>
    <row s="1635" customFormat="1" customHeight="1" ht="33.75" hidden="1">
      <c r="A73" s="2392"/>
      <c r="B73" s="511"/>
      <c r="D73" s="665" t="s">
        <v>114</v>
      </c>
      <c r="E73" s="666" t="s">
        <v>909</v>
      </c>
      <c r="F73" s="726" t="s">
        <v>825</v>
      </c>
      <c r="G73" s="668"/>
      <c r="H73" s="1023"/>
      <c r="I73" s="668"/>
      <c r="J73" s="1023"/>
      <c r="K73" s="289"/>
      <c r="X73" s="758">
        <v>0</v>
      </c>
    </row>
    <row s="1635" customFormat="1" customHeight="1" ht="22.5" hidden="1">
      <c r="A74" s="2392"/>
      <c r="B74" s="511" t="s">
        <v>594</v>
      </c>
      <c r="D74" s="665" t="s">
        <v>94</v>
      </c>
      <c r="E74" s="666" t="s">
        <v>910</v>
      </c>
      <c r="F74" s="726" t="s">
        <v>313</v>
      </c>
      <c r="G74" s="382"/>
      <c r="H74" s="1023"/>
      <c r="I74" s="382"/>
      <c r="J74" s="1023"/>
      <c r="K74" s="289" t="s">
        <v>637</v>
      </c>
      <c r="X74" s="758">
        <v>0</v>
      </c>
    </row>
    <row s="1635" customFormat="1" customHeight="1" ht="45" hidden="1">
      <c r="A75" s="2392"/>
      <c r="B75" s="511" t="s">
        <v>594</v>
      </c>
      <c r="D75" s="665" t="s">
        <v>658</v>
      </c>
      <c r="E75" s="667" t="s">
        <v>911</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912</v>
      </c>
      <c r="B77" s="511"/>
      <c r="D77" s="665">
        <v>1</v>
      </c>
      <c r="E77" s="666" t="s">
        <v>913</v>
      </c>
      <c r="F77" s="721" t="s">
        <v>815</v>
      </c>
      <c r="G77" s="724"/>
      <c r="H77" s="1023"/>
      <c r="I77" s="724"/>
      <c r="J77" s="1023"/>
      <c r="K77" s="289" t="s">
        <v>914</v>
      </c>
      <c r="X77" s="758">
        <v>0</v>
      </c>
    </row>
    <row s="1635" customFormat="1" customHeight="1" ht="11.25" hidden="1">
      <c r="A78" s="2392"/>
      <c r="B78" s="511"/>
      <c r="D78" s="665" t="s">
        <v>113</v>
      </c>
      <c r="E78" s="666" t="s">
        <v>915</v>
      </c>
      <c r="F78" s="721" t="s">
        <v>815</v>
      </c>
      <c r="G78" s="724"/>
      <c r="H78" s="1023"/>
      <c r="I78" s="724"/>
      <c r="J78" s="1023"/>
      <c r="K78" s="289" t="s">
        <v>916</v>
      </c>
      <c r="X78" s="758">
        <v>0</v>
      </c>
    </row>
    <row s="1635" customFormat="1" customHeight="1" ht="22.5" hidden="1">
      <c r="A79" s="2392"/>
      <c r="B79" s="511"/>
      <c r="D79" s="665" t="s">
        <v>92</v>
      </c>
      <c r="E79" s="722" t="s">
        <v>917</v>
      </c>
      <c r="F79" s="660" t="s">
        <v>864</v>
      </c>
      <c r="G79" s="724"/>
      <c r="H79" s="1023"/>
      <c r="I79" s="724"/>
      <c r="J79" s="1023"/>
      <c r="K79" s="289" t="s">
        <v>918</v>
      </c>
      <c r="X79" s="758">
        <v>0</v>
      </c>
    </row>
    <row s="1635" customFormat="1" customHeight="1" ht="11.25" hidden="1">
      <c r="A80" s="2392"/>
      <c r="B80" s="511"/>
      <c r="D80" s="665" t="s">
        <v>331</v>
      </c>
      <c r="E80" s="723" t="s">
        <v>919</v>
      </c>
      <c r="F80" s="660" t="s">
        <v>864</v>
      </c>
      <c r="G80" s="724"/>
      <c r="H80" s="1023"/>
      <c r="I80" s="724"/>
      <c r="J80" s="1023"/>
      <c r="K80" s="289"/>
      <c r="X80" s="758">
        <v>0</v>
      </c>
    </row>
    <row s="1635" customFormat="1" customHeight="1" ht="11.25" hidden="1">
      <c r="A81" s="2392"/>
      <c r="B81" s="511"/>
      <c r="D81" s="665" t="s">
        <v>339</v>
      </c>
      <c r="E81" s="723" t="s">
        <v>920</v>
      </c>
      <c r="F81" s="660" t="s">
        <v>864</v>
      </c>
      <c r="G81" s="724"/>
      <c r="H81" s="1023"/>
      <c r="I81" s="724"/>
      <c r="J81" s="1023"/>
      <c r="K81" s="289"/>
      <c r="X81" s="758">
        <v>0</v>
      </c>
    </row>
    <row s="1635" customFormat="1" customHeight="1" ht="11.25" hidden="1">
      <c r="A82" s="2392"/>
      <c r="B82" s="511"/>
      <c r="D82" s="665" t="s">
        <v>341</v>
      </c>
      <c r="E82" s="723" t="s">
        <v>921</v>
      </c>
      <c r="F82" s="660" t="s">
        <v>864</v>
      </c>
      <c r="G82" s="724"/>
      <c r="H82" s="1023"/>
      <c r="I82" s="724"/>
      <c r="J82" s="1023"/>
      <c r="K82" s="289"/>
      <c r="X82" s="758">
        <v>0</v>
      </c>
    </row>
    <row s="1635" customFormat="1" customHeight="1" ht="11.25" hidden="1">
      <c r="A83" s="2392"/>
      <c r="B83" s="511"/>
      <c r="D83" s="665" t="s">
        <v>343</v>
      </c>
      <c r="E83" s="723" t="s">
        <v>922</v>
      </c>
      <c r="F83" s="660" t="s">
        <v>864</v>
      </c>
      <c r="G83" s="724"/>
      <c r="H83" s="1023"/>
      <c r="I83" s="724"/>
      <c r="J83" s="1023"/>
      <c r="K83" s="289"/>
      <c r="X83" s="758">
        <v>0</v>
      </c>
    </row>
    <row s="1635" customFormat="1" customHeight="1" ht="11.25" hidden="1">
      <c r="A84" s="2392"/>
      <c r="B84" s="511"/>
      <c r="D84" s="665" t="s">
        <v>923</v>
      </c>
      <c r="E84" s="723" t="s">
        <v>924</v>
      </c>
      <c r="F84" s="660" t="s">
        <v>864</v>
      </c>
      <c r="G84" s="724"/>
      <c r="H84" s="1023"/>
      <c r="I84" s="724"/>
      <c r="J84" s="1023"/>
      <c r="K84" s="289"/>
      <c r="X84" s="758">
        <v>0</v>
      </c>
    </row>
    <row s="1635" customFormat="1" customHeight="1" ht="11.25" hidden="1">
      <c r="A85" s="2392"/>
      <c r="B85" s="511"/>
      <c r="D85" s="665" t="s">
        <v>925</v>
      </c>
      <c r="E85" s="723" t="s">
        <v>926</v>
      </c>
      <c r="F85" s="660" t="s">
        <v>864</v>
      </c>
      <c r="G85" s="724"/>
      <c r="H85" s="1023"/>
      <c r="I85" s="724"/>
      <c r="J85" s="1023"/>
      <c r="K85" s="289"/>
      <c r="X85" s="758">
        <v>0</v>
      </c>
    </row>
    <row s="1635" customFormat="1" customHeight="1" ht="11.25" hidden="1">
      <c r="A86" s="2392"/>
      <c r="B86" s="511"/>
      <c r="D86" s="665" t="s">
        <v>927</v>
      </c>
      <c r="E86" s="723" t="s">
        <v>928</v>
      </c>
      <c r="F86" s="660" t="s">
        <v>864</v>
      </c>
      <c r="G86" s="724"/>
      <c r="H86" s="1023"/>
      <c r="I86" s="724"/>
      <c r="J86" s="1023"/>
      <c r="K86" s="289"/>
      <c r="X86" s="758">
        <v>0</v>
      </c>
    </row>
    <row s="1635" customFormat="1" customHeight="1" ht="45" hidden="1">
      <c r="A87" s="2392"/>
      <c r="B87" s="511"/>
      <c r="D87" s="665" t="s">
        <v>93</v>
      </c>
      <c r="E87" s="666" t="s">
        <v>929</v>
      </c>
      <c r="F87" s="660" t="s">
        <v>864</v>
      </c>
      <c r="G87" s="724"/>
      <c r="H87" s="1023"/>
      <c r="I87" s="724"/>
      <c r="J87" s="1023"/>
      <c r="K87" s="289" t="s">
        <v>930</v>
      </c>
      <c r="X87" s="758">
        <v>0</v>
      </c>
    </row>
    <row s="1635" customFormat="1" customHeight="1" ht="11.25" hidden="1">
      <c r="A88" s="2392"/>
      <c r="B88" s="511"/>
      <c r="D88" s="665" t="s">
        <v>759</v>
      </c>
      <c r="E88" s="723" t="s">
        <v>919</v>
      </c>
      <c r="F88" s="660" t="s">
        <v>864</v>
      </c>
      <c r="G88" s="724"/>
      <c r="H88" s="1023"/>
      <c r="I88" s="724"/>
      <c r="J88" s="1023"/>
      <c r="K88" s="289"/>
      <c r="X88" s="758">
        <v>0</v>
      </c>
    </row>
    <row s="1635" customFormat="1" customHeight="1" ht="11.25" hidden="1">
      <c r="A89" s="2392"/>
      <c r="B89" s="511"/>
      <c r="D89" s="665" t="s">
        <v>801</v>
      </c>
      <c r="E89" s="723" t="s">
        <v>920</v>
      </c>
      <c r="F89" s="660" t="s">
        <v>864</v>
      </c>
      <c r="G89" s="724"/>
      <c r="H89" s="1023"/>
      <c r="I89" s="724"/>
      <c r="J89" s="1023"/>
      <c r="K89" s="289"/>
      <c r="X89" s="758">
        <v>0</v>
      </c>
    </row>
    <row s="1635" customFormat="1" customHeight="1" ht="11.25" hidden="1">
      <c r="A90" s="2392"/>
      <c r="B90" s="511"/>
      <c r="D90" s="665" t="s">
        <v>804</v>
      </c>
      <c r="E90" s="723" t="s">
        <v>921</v>
      </c>
      <c r="F90" s="660" t="s">
        <v>864</v>
      </c>
      <c r="G90" s="724"/>
      <c r="H90" s="1023"/>
      <c r="I90" s="724"/>
      <c r="J90" s="1023"/>
      <c r="K90" s="289"/>
      <c r="X90" s="758">
        <v>0</v>
      </c>
    </row>
    <row s="1635" customFormat="1" customHeight="1" ht="11.25" hidden="1">
      <c r="A91" s="2392"/>
      <c r="B91" s="511"/>
      <c r="D91" s="665" t="s">
        <v>882</v>
      </c>
      <c r="E91" s="723" t="s">
        <v>922</v>
      </c>
      <c r="F91" s="660" t="s">
        <v>864</v>
      </c>
      <c r="G91" s="724"/>
      <c r="H91" s="1023"/>
      <c r="I91" s="724"/>
      <c r="J91" s="1023"/>
      <c r="K91" s="289"/>
      <c r="X91" s="758">
        <v>0</v>
      </c>
    </row>
    <row s="1635" customFormat="1" customHeight="1" ht="11.25" hidden="1">
      <c r="A92" s="2392"/>
      <c r="B92" s="511"/>
      <c r="D92" s="665" t="s">
        <v>884</v>
      </c>
      <c r="E92" s="723" t="s">
        <v>924</v>
      </c>
      <c r="F92" s="660" t="s">
        <v>864</v>
      </c>
      <c r="G92" s="724"/>
      <c r="H92" s="1023"/>
      <c r="I92" s="724"/>
      <c r="J92" s="1023"/>
      <c r="K92" s="289"/>
      <c r="X92" s="758">
        <v>0</v>
      </c>
    </row>
    <row s="1635" customFormat="1" customHeight="1" ht="11.25" hidden="1">
      <c r="A93" s="2392"/>
      <c r="B93" s="511"/>
      <c r="D93" s="665" t="s">
        <v>931</v>
      </c>
      <c r="E93" s="723" t="s">
        <v>926</v>
      </c>
      <c r="F93" s="660" t="s">
        <v>864</v>
      </c>
      <c r="G93" s="724"/>
      <c r="H93" s="1023"/>
      <c r="I93" s="724"/>
      <c r="J93" s="1023"/>
      <c r="K93" s="289"/>
      <c r="X93" s="758">
        <v>0</v>
      </c>
    </row>
    <row s="1635" customFormat="1" customHeight="1" ht="11.25" hidden="1">
      <c r="A94" s="2392"/>
      <c r="B94" s="511"/>
      <c r="D94" s="665" t="s">
        <v>932</v>
      </c>
      <c r="E94" s="723" t="s">
        <v>928</v>
      </c>
      <c r="F94" s="660" t="s">
        <v>864</v>
      </c>
      <c r="G94" s="724"/>
      <c r="H94" s="1023"/>
      <c r="I94" s="724"/>
      <c r="J94" s="1023"/>
      <c r="K94" s="289"/>
      <c r="X94" s="758">
        <v>0</v>
      </c>
    </row>
    <row s="1635" customFormat="1" customHeight="1" ht="24.75" hidden="1">
      <c r="A95" s="2392"/>
      <c r="B95" s="511"/>
      <c r="D95" s="665" t="s">
        <v>114</v>
      </c>
      <c r="E95" s="666" t="s">
        <v>933</v>
      </c>
      <c r="F95" s="725" t="s">
        <v>564</v>
      </c>
      <c r="G95" s="727"/>
      <c r="H95" s="1023"/>
      <c r="I95" s="727"/>
      <c r="J95" s="1023"/>
      <c r="K95" s="289" t="s">
        <v>934</v>
      </c>
      <c r="X95" s="758">
        <v>0</v>
      </c>
    </row>
    <row s="1635" customFormat="1" customHeight="1" ht="33.75" hidden="1">
      <c r="A96" s="2392"/>
      <c r="B96" s="511"/>
      <c r="D96" s="665" t="s">
        <v>94</v>
      </c>
      <c r="E96" s="666" t="s">
        <v>935</v>
      </c>
      <c r="F96" s="726" t="s">
        <v>825</v>
      </c>
      <c r="G96" s="728"/>
      <c r="H96" s="1023"/>
      <c r="I96" s="728"/>
      <c r="J96" s="1023"/>
      <c r="K96" s="289"/>
      <c r="X96" s="758">
        <v>0</v>
      </c>
    </row>
    <row s="1635" customFormat="1" customHeight="1" ht="22.5" hidden="1">
      <c r="A97" s="2392"/>
      <c r="B97" s="511" t="s">
        <v>594</v>
      </c>
      <c r="D97" s="665" t="s">
        <v>95</v>
      </c>
      <c r="E97" s="666" t="s">
        <v>936</v>
      </c>
      <c r="F97" s="726" t="s">
        <v>313</v>
      </c>
      <c r="G97" s="385"/>
      <c r="H97" s="1023"/>
      <c r="I97" s="385"/>
      <c r="J97" s="1023"/>
      <c r="K97" s="289" t="s">
        <v>637</v>
      </c>
      <c r="X97" s="758">
        <v>0</v>
      </c>
    </row>
    <row s="1635" customFormat="1" customHeight="1" ht="45" hidden="1">
      <c r="A98" s="2392"/>
      <c r="B98" s="511" t="s">
        <v>594</v>
      </c>
      <c r="D98" s="665" t="s">
        <v>937</v>
      </c>
      <c r="E98" s="667" t="s">
        <v>938</v>
      </c>
      <c r="F98" s="721" t="s">
        <v>313</v>
      </c>
      <c r="G98" s="385"/>
      <c r="H98" s="1023"/>
      <c r="I98" s="385"/>
      <c r="J98" s="1023"/>
      <c r="K98" s="289" t="s">
        <v>637</v>
      </c>
      <c r="X98" s="758">
        <v>0</v>
      </c>
    </row>
    <row s="1635" customFormat="1" customHeight="1" ht="95.25" hidden="1">
      <c r="A99" s="2392"/>
      <c r="B99" s="511" t="s">
        <v>594</v>
      </c>
      <c r="D99" s="665" t="s">
        <v>115</v>
      </c>
      <c r="E99" s="666" t="s">
        <v>939</v>
      </c>
      <c r="F99" s="721" t="s">
        <v>313</v>
      </c>
      <c r="G99" s="385"/>
      <c r="H99" s="1023"/>
      <c r="I99" s="385"/>
      <c r="J99" s="1023"/>
      <c r="K99" s="289" t="s">
        <v>637</v>
      </c>
      <c r="X99" s="758">
        <v>0</v>
      </c>
    </row>
    <row s="1635" customFormat="1" customHeight="1" ht="22.5" hidden="1">
      <c r="A100" s="2392"/>
      <c r="B100" s="511" t="s">
        <v>594</v>
      </c>
      <c r="D100" s="665" t="s">
        <v>151</v>
      </c>
      <c r="E100" s="666" t="s">
        <v>940</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C68BD-5875-AF71-5503-CF9FF272641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ПАО "ОГК-2"</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108</v>
      </c>
      <c r="E9" s="2127"/>
      <c r="F9" s="2128" t="s">
        <v>109</v>
      </c>
      <c r="G9" s="2129"/>
      <c r="H9" s="2129"/>
      <c r="I9" s="2129"/>
      <c r="J9" s="2132" t="s">
        <v>110</v>
      </c>
      <c r="K9" s="2132"/>
      <c r="L9" s="2132"/>
      <c r="M9" s="2132"/>
      <c r="AM9" s="583">
        <v>18</v>
      </c>
    </row>
    <row customHeight="1" ht="24">
      <c r="A10" s="2126"/>
      <c r="B10" s="592"/>
      <c r="C10" s="525"/>
      <c r="D10" s="523" t="s">
        <v>90</v>
      </c>
      <c r="E10" s="523" t="s">
        <v>91</v>
      </c>
      <c r="F10" s="523" t="s">
        <v>111</v>
      </c>
      <c r="G10" s="2133" t="s">
        <v>90</v>
      </c>
      <c r="H10" s="2134"/>
      <c r="I10" s="523" t="s">
        <v>91</v>
      </c>
      <c r="J10" s="523" t="s">
        <v>111</v>
      </c>
      <c r="K10" s="2133" t="s">
        <v>90</v>
      </c>
      <c r="L10" s="2134"/>
      <c r="M10" s="523" t="s">
        <v>91</v>
      </c>
      <c r="N10" s="1627"/>
      <c r="AM10" s="583">
        <v>23</v>
      </c>
    </row>
    <row s="1853" customFormat="1" customHeight="1" ht="11.25" hidden="1">
      <c r="A11" s="593"/>
      <c r="B11" s="593"/>
      <c r="C11" s="593"/>
      <c r="D11" s="594" t="s">
        <v>112</v>
      </c>
      <c r="E11" s="594" t="s">
        <v>113</v>
      </c>
      <c r="F11" s="594" t="s">
        <v>92</v>
      </c>
      <c r="G11" s="2115" t="s">
        <v>93</v>
      </c>
      <c r="H11" s="2116"/>
      <c r="I11" s="594" t="s">
        <v>114</v>
      </c>
      <c r="J11" s="594" t="s">
        <v>94</v>
      </c>
      <c r="K11" s="2117" t="s">
        <v>95</v>
      </c>
      <c r="L11" s="2118"/>
      <c r="M11" s="594" t="s">
        <v>115</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116</v>
      </c>
      <c r="P12" s="1413" t="s">
        <v>117</v>
      </c>
      <c r="Q12" s="1413" t="s">
        <v>118</v>
      </c>
      <c r="R12" s="1413" t="s">
        <v>119</v>
      </c>
      <c r="AM12" s="583">
        <v>1</v>
      </c>
    </row>
    <row s="1853" customFormat="1" customHeight="1" ht="15.75">
      <c r="A13" s="293"/>
      <c r="B13" s="293"/>
      <c r="C13" s="526"/>
      <c r="D13" s="2108" t="s">
        <v>112</v>
      </c>
      <c r="E13" s="2109"/>
      <c r="F13" s="2112" t="s">
        <v>63</v>
      </c>
      <c r="G13" s="2113"/>
      <c r="H13" s="2114">
        <v>1</v>
      </c>
      <c r="I13" s="2105" t="str">
        <f>IF(U13="","",INDEX(TERRITORY_MR_LIST,MATCH(U13,TERRITORY_LIST_ID,0)))</f>
        <v/>
      </c>
      <c r="J13" s="2107" t="s">
        <v>19</v>
      </c>
      <c r="K13" s="602"/>
      <c r="L13" s="527" t="s">
        <v>112</v>
      </c>
      <c r="M13" s="603" t="s">
        <v>28</v>
      </c>
      <c r="N13" s="812"/>
      <c r="O13" s="1416" t="s">
        <v>120</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121</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122</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123</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124</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863FD-0687-1E49-4131-DA7B585223D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452</v>
      </c>
      <c r="D3" s="689" t="str">
        <f>B3&amp;".1"</f>
        <v>.1</v>
      </c>
      <c r="E3" s="690" t="s">
        <v>941</v>
      </c>
      <c r="F3" s="691" t="s">
        <v>313</v>
      </c>
      <c r="G3" s="686"/>
      <c r="H3" s="401"/>
      <c r="I3" s="686"/>
      <c r="J3" s="401"/>
      <c r="K3" s="289" t="s">
        <v>942</v>
      </c>
      <c r="V3" s="505">
        <v>0</v>
      </c>
    </row>
    <row customHeight="1" ht="15" hidden="1">
      <c r="A4" s="505"/>
      <c r="B4" s="2397"/>
      <c r="C4" s="2398"/>
      <c r="D4" s="689" t="str">
        <f>B3&amp;".2"</f>
        <v>.2</v>
      </c>
      <c r="E4" s="690" t="s">
        <v>943</v>
      </c>
      <c r="F4" s="691" t="s">
        <v>313</v>
      </c>
      <c r="G4" s="1738" t="s">
        <v>28</v>
      </c>
      <c r="H4" s="401"/>
      <c r="I4" s="1738" t="s">
        <v>28</v>
      </c>
      <c r="J4" s="401"/>
      <c r="K4" s="289" t="s">
        <v>944</v>
      </c>
      <c r="V4" s="505">
        <v>0</v>
      </c>
    </row>
    <row s="1366" customFormat="1" customHeight="1" ht="15" hidden="1">
      <c r="C5" s="672"/>
      <c r="U5" s="420"/>
      <c r="V5" s="417">
        <v>0</v>
      </c>
    </row>
    <row customHeight="1" ht="22.5" hidden="1">
      <c r="A6" s="505"/>
      <c r="B6" s="2397"/>
      <c r="C6" s="2398" t="s">
        <v>452</v>
      </c>
      <c r="D6" s="689" t="str">
        <f>B6&amp;".1"</f>
        <v>.1</v>
      </c>
      <c r="E6" s="690" t="s">
        <v>945</v>
      </c>
      <c r="F6" s="691" t="s">
        <v>313</v>
      </c>
      <c r="G6" s="686"/>
      <c r="H6" s="401"/>
      <c r="I6" s="686"/>
      <c r="J6" s="401"/>
      <c r="K6" s="289" t="s">
        <v>946</v>
      </c>
      <c r="V6" s="505">
        <v>0</v>
      </c>
    </row>
    <row customHeight="1" ht="15" hidden="1">
      <c r="A7" s="505"/>
      <c r="B7" s="2397"/>
      <c r="C7" s="2398"/>
      <c r="D7" s="689" t="str">
        <f>B6&amp;".2"</f>
        <v>.2</v>
      </c>
      <c r="E7" s="690" t="s">
        <v>943</v>
      </c>
      <c r="F7" s="691" t="s">
        <v>313</v>
      </c>
      <c r="G7" s="1738" t="s">
        <v>28</v>
      </c>
      <c r="H7" s="401"/>
      <c r="I7" s="1738" t="s">
        <v>28</v>
      </c>
      <c r="J7" s="401"/>
      <c r="K7" s="289" t="s">
        <v>944</v>
      </c>
      <c r="V7" s="505">
        <v>0</v>
      </c>
    </row>
    <row s="1366" customFormat="1" customHeight="1" ht="15" hidden="1">
      <c r="C8" s="672"/>
      <c r="U8" s="420"/>
      <c r="V8" s="417">
        <v>0</v>
      </c>
    </row>
    <row customHeight="1" ht="22.5" hidden="1">
      <c r="A9" s="505"/>
      <c r="B9" s="2397"/>
      <c r="C9" s="2398" t="s">
        <v>452</v>
      </c>
      <c r="D9" s="689" t="str">
        <f>B9&amp;".1"</f>
        <v>.1</v>
      </c>
      <c r="E9" s="690" t="s">
        <v>947</v>
      </c>
      <c r="F9" s="691" t="s">
        <v>313</v>
      </c>
      <c r="G9" s="697" t="s">
        <v>28</v>
      </c>
      <c r="H9" s="401" t="s">
        <v>28</v>
      </c>
      <c r="I9" s="697" t="s">
        <v>28</v>
      </c>
      <c r="J9" s="401" t="s">
        <v>28</v>
      </c>
      <c r="K9" s="289"/>
      <c r="V9" s="505">
        <v>0</v>
      </c>
    </row>
    <row customHeight="1" ht="15" hidden="1">
      <c r="A10" s="505"/>
      <c r="B10" s="2397"/>
      <c r="C10" s="2398"/>
      <c r="D10" s="689" t="str">
        <f>B9&amp;".2"</f>
        <v>.2</v>
      </c>
      <c r="E10" s="690" t="s">
        <v>948</v>
      </c>
      <c r="F10" s="691" t="s">
        <v>313</v>
      </c>
      <c r="G10" s="1732" t="s">
        <v>28</v>
      </c>
      <c r="H10" s="401" t="s">
        <v>28</v>
      </c>
      <c r="I10" s="1732" t="s">
        <v>28</v>
      </c>
      <c r="J10" s="401" t="s">
        <v>28</v>
      </c>
      <c r="K10" s="289" t="s">
        <v>949</v>
      </c>
      <c r="V10" s="505">
        <v>0</v>
      </c>
    </row>
    <row customHeight="1" ht="15" hidden="1">
      <c r="A11" s="505"/>
      <c r="B11" s="2397"/>
      <c r="C11" s="2398"/>
      <c r="D11" s="689" t="str">
        <f>B9&amp;".3"</f>
        <v>.3</v>
      </c>
      <c r="E11" s="690" t="s">
        <v>950</v>
      </c>
      <c r="F11" s="691" t="s">
        <v>313</v>
      </c>
      <c r="G11" s="1732" t="s">
        <v>28</v>
      </c>
      <c r="H11" s="401" t="s">
        <v>28</v>
      </c>
      <c r="I11" s="1732" t="s">
        <v>28</v>
      </c>
      <c r="J11" s="401" t="s">
        <v>28</v>
      </c>
      <c r="K11" s="289" t="s">
        <v>951</v>
      </c>
      <c r="V11" s="505">
        <v>0</v>
      </c>
    </row>
    <row s="1366" customFormat="1" customHeight="1" ht="15" hidden="1">
      <c r="C12" s="672"/>
      <c r="U12" s="420"/>
      <c r="V12" s="417">
        <v>0</v>
      </c>
    </row>
    <row customHeight="1" ht="33.75" hidden="1">
      <c r="A13" s="505"/>
      <c r="B13" s="2397"/>
      <c r="C13" s="2398" t="s">
        <v>452</v>
      </c>
      <c r="D13" s="689" t="str">
        <f>B13&amp;".1"</f>
        <v>.1</v>
      </c>
      <c r="E13" s="690" t="s">
        <v>952</v>
      </c>
      <c r="F13" s="691" t="s">
        <v>313</v>
      </c>
      <c r="G13" s="697" t="s">
        <v>28</v>
      </c>
      <c r="H13" s="401" t="s">
        <v>28</v>
      </c>
      <c r="I13" s="697" t="s">
        <v>28</v>
      </c>
      <c r="J13" s="401" t="s">
        <v>28</v>
      </c>
      <c r="K13" s="289" t="s">
        <v>953</v>
      </c>
      <c r="V13" s="505">
        <v>0</v>
      </c>
    </row>
    <row customHeight="1" ht="15" hidden="1">
      <c r="B14" s="2397"/>
      <c r="C14" s="2398"/>
      <c r="D14" s="689" t="str">
        <f>B13&amp;".2"</f>
        <v>.2</v>
      </c>
      <c r="E14" s="690" t="s">
        <v>954</v>
      </c>
      <c r="F14" s="691" t="s">
        <v>313</v>
      </c>
      <c r="G14" s="1732" t="s">
        <v>28</v>
      </c>
      <c r="H14" s="401" t="s">
        <v>28</v>
      </c>
      <c r="I14" s="1732" t="s">
        <v>28</v>
      </c>
      <c r="J14" s="401" t="s">
        <v>28</v>
      </c>
      <c r="K14" s="289" t="s">
        <v>955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ПАО "ОГК-2"</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120</v>
      </c>
      <c r="J25" s="752"/>
      <c r="K25" s="417"/>
      <c r="U25" s="675"/>
      <c r="V25" s="758">
        <v>1</v>
      </c>
    </row>
    <row customHeight="1" ht="15.75">
      <c r="C26" s="176"/>
      <c r="D26" s="711"/>
      <c r="E26" s="2367" t="s">
        <v>108</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90</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956</v>
      </c>
      <c r="C32" s="526"/>
      <c r="D32" s="692">
        <v>1</v>
      </c>
      <c r="E32" s="693" t="s">
        <v>957</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958</v>
      </c>
      <c r="F34" s="820" t="s">
        <v>313</v>
      </c>
      <c r="G34" s="820" t="s">
        <v>313</v>
      </c>
      <c r="H34" s="820" t="s">
        <v>313</v>
      </c>
      <c r="I34" s="691"/>
      <c r="J34" s="691"/>
      <c r="K34" s="289"/>
      <c r="V34" s="505">
        <v>23</v>
      </c>
    </row>
    <row customHeight="1" ht="11.549999999999999">
      <c r="A35" s="505"/>
      <c r="C35" s="505"/>
      <c r="D35" s="347"/>
      <c r="E35" s="580" t="s">
        <v>959</v>
      </c>
      <c r="F35" s="572"/>
      <c r="G35" s="694"/>
      <c r="H35" s="572"/>
      <c r="I35" s="694"/>
      <c r="J35" s="572"/>
      <c r="K35" s="573"/>
      <c r="U35" s="505"/>
      <c r="V35" s="505">
        <v>11</v>
      </c>
    </row>
    <row customHeight="1" ht="71.25">
      <c r="A36" s="505"/>
      <c r="B36" s="505" t="s">
        <v>960</v>
      </c>
      <c r="C36" s="526"/>
      <c r="D36" s="692">
        <v>3</v>
      </c>
      <c r="E36" s="693" t="s">
        <v>961</v>
      </c>
      <c r="F36" s="695" t="s">
        <v>313</v>
      </c>
      <c r="G36" s="814" t="s">
        <v>962</v>
      </c>
      <c r="H36" s="813" t="s">
        <v>313</v>
      </c>
      <c r="I36" s="524" t="s">
        <v>962</v>
      </c>
      <c r="J36" s="691" t="s">
        <v>313</v>
      </c>
      <c r="K36" s="289" t="s">
        <v>963</v>
      </c>
      <c r="V36" s="505">
        <v>68</v>
      </c>
    </row>
    <row customHeight="1" ht="11.549999999999999">
      <c r="A37" s="505"/>
      <c r="C37" s="505"/>
      <c r="D37" s="347"/>
      <c r="E37" s="580" t="s">
        <v>964</v>
      </c>
      <c r="F37" s="572"/>
      <c r="G37" s="694"/>
      <c r="H37" s="694"/>
      <c r="I37" s="694"/>
      <c r="J37" s="694"/>
      <c r="K37" s="573"/>
      <c r="U37" s="505"/>
      <c r="V37" s="505">
        <v>11</v>
      </c>
    </row>
    <row customHeight="1" ht="71.25">
      <c r="A38" s="505"/>
      <c r="B38" s="505" t="s">
        <v>965</v>
      </c>
      <c r="C38" s="526"/>
      <c r="D38" s="692">
        <v>4</v>
      </c>
      <c r="E38" s="693" t="s">
        <v>966</v>
      </c>
      <c r="F38" s="695" t="s">
        <v>313</v>
      </c>
      <c r="G38" s="814" t="s">
        <v>962</v>
      </c>
      <c r="H38" s="815" t="s">
        <v>313</v>
      </c>
      <c r="I38" s="524" t="s">
        <v>962</v>
      </c>
      <c r="J38" s="521" t="s">
        <v>313</v>
      </c>
      <c r="K38" s="679" t="s">
        <v>967</v>
      </c>
      <c r="V38" s="505">
        <v>68</v>
      </c>
    </row>
    <row customHeight="1" ht="11.549999999999999">
      <c r="A39" s="505"/>
      <c r="C39" s="505"/>
      <c r="D39" s="347"/>
      <c r="E39" s="580" t="s">
        <v>968</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AC9E2-B37C-B611-5922-C06FBD86509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ПАО "ОГК-2"</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91</v>
      </c>
      <c r="R10" s="915" t="s">
        <v>983</v>
      </c>
      <c r="S10" s="915" t="s">
        <v>984</v>
      </c>
      <c r="T10" s="916" t="s">
        <v>985</v>
      </c>
      <c r="U10" s="915" t="s">
        <v>91</v>
      </c>
      <c r="V10" s="915" t="s">
        <v>986</v>
      </c>
      <c r="W10" s="915" t="s">
        <v>984</v>
      </c>
      <c r="X10" s="916" t="s">
        <v>985</v>
      </c>
      <c r="Y10" s="301" t="s">
        <v>987</v>
      </c>
      <c r="Z10" s="2101" t="s">
        <v>90</v>
      </c>
      <c r="AA10" s="2103"/>
      <c r="AB10" s="1049" t="s">
        <v>988</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4B977-2472-1827-98C9-98F315059F1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ПАО "ОГК-2"</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1012</v>
      </c>
      <c r="K12" s="2127"/>
      <c r="L12" s="2232"/>
      <c r="M12" s="2232"/>
      <c r="N12" s="2127"/>
      <c r="O12" s="2127"/>
      <c r="P12" s="2418"/>
      <c r="Q12" s="2418"/>
      <c r="R12" s="2418"/>
      <c r="S12" s="1134" t="s">
        <v>88</v>
      </c>
      <c r="T12" s="1134" t="s">
        <v>89</v>
      </c>
      <c r="U12" s="1134" t="s">
        <v>87</v>
      </c>
      <c r="V12" s="1134" t="s">
        <v>1013</v>
      </c>
      <c r="W12" s="1134" t="s">
        <v>87</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3D25F-1C23-B81F-0604-C3A4FC951E5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ПАО "ОГК-2"</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314</v>
      </c>
      <c r="G30" s="1237" t="s">
        <v>1053</v>
      </c>
      <c r="H30" s="1236">
        <f>SUM(I30:J30)</f>
        <v>0</v>
      </c>
      <c r="I30" s="1235"/>
      <c r="J30" s="1225"/>
      <c r="K30" s="1234"/>
      <c r="W30" s="1155">
        <v>11</v>
      </c>
    </row>
    <row customHeight="1" ht="11.549999999999999">
      <c r="F31" s="1230" t="s">
        <v>317</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331</v>
      </c>
      <c r="G33" s="1237" t="s">
        <v>1056</v>
      </c>
      <c r="H33" s="1236">
        <f>SUM(I33:J33)</f>
        <v>0</v>
      </c>
      <c r="I33" s="1235"/>
      <c r="J33" s="1225"/>
      <c r="K33" s="1234"/>
      <c r="W33" s="1155">
        <v>46</v>
      </c>
    </row>
    <row customHeight="1" ht="11.549999999999999">
      <c r="F34" s="1230" t="s">
        <v>339</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112</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113</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314</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317</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6FA9E-0C8B-A6BA-C38C-199D3BE41AC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ПАО "ОГК-2"</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1114</v>
      </c>
      <c r="CC16" s="2433"/>
      <c r="CD16" s="2386" t="s">
        <v>564</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009AA-8E65-E6FB-ED34-65FD8F8D518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452</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ПАО "ОГК-2"</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120</v>
      </c>
      <c r="S8" s="505">
        <v>1</v>
      </c>
    </row>
    <row customHeight="1" ht="15.75">
      <c r="C9" s="176"/>
      <c r="D9" s="711"/>
      <c r="E9" s="2367" t="s">
        <v>108</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90</v>
      </c>
      <c r="E13" s="760" t="s">
        <v>309</v>
      </c>
      <c r="F13" s="760" t="s">
        <v>572</v>
      </c>
      <c r="G13" s="808" t="s">
        <v>310</v>
      </c>
      <c r="H13" s="754" t="s">
        <v>310</v>
      </c>
      <c r="I13" s="2127"/>
      <c r="S13" s="505">
        <v>34</v>
      </c>
    </row>
    <row customHeight="1" ht="15" hidden="1">
      <c r="C14" s="176"/>
      <c r="D14" s="593" t="s">
        <v>112</v>
      </c>
      <c r="E14" s="593" t="s">
        <v>113</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1120</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1120</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1120</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1121</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1122</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CFE1F-EB5E-3354-E8B6-FE283219546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ПАО "ОГК-2"</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90</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1031</v>
      </c>
      <c r="E19" s="883" t="s">
        <v>1125</v>
      </c>
      <c r="F19" s="385"/>
      <c r="G19" s="337" t="s">
        <v>1126</v>
      </c>
      <c r="I19" s="500"/>
      <c r="J19" s="500"/>
      <c r="Q19" s="758">
        <v>0</v>
      </c>
    </row>
    <row s="1635" customFormat="1" customHeight="1" ht="14.699999999999998">
      <c r="A20" s="343"/>
      <c r="B20" s="146"/>
      <c r="C20" s="307"/>
      <c r="D20" s="885">
        <v>2</v>
      </c>
      <c r="E20" s="330" t="s">
        <v>1127</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113</v>
      </c>
      <c r="E23" s="197" t="s">
        <v>1128</v>
      </c>
      <c r="F23" s="1670" t="s">
        <v>313</v>
      </c>
      <c r="G23" s="345"/>
      <c r="I23" s="1624"/>
      <c r="J23" s="1624"/>
      <c r="Q23" s="1631">
        <v>0</v>
      </c>
    </row>
    <row s="1635" customFormat="1" customHeight="1" ht="14.25" hidden="1">
      <c r="A24" s="343"/>
      <c r="B24" s="1160"/>
      <c r="C24" s="376"/>
      <c r="D24" s="1673" t="s">
        <v>714</v>
      </c>
      <c r="E24" s="1672" t="s">
        <v>1129</v>
      </c>
      <c r="F24" s="1670" t="s">
        <v>313</v>
      </c>
      <c r="G24" s="337"/>
      <c r="I24" s="1624"/>
      <c r="J24" s="1624"/>
      <c r="Q24" s="1631">
        <v>0</v>
      </c>
    </row>
    <row s="1635" customFormat="1" customHeight="1" ht="14.25" hidden="1">
      <c r="A25" s="343"/>
      <c r="B25" s="1160"/>
      <c r="C25" s="376"/>
      <c r="D25" s="1673" t="s">
        <v>717</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04177-8499-42E2-CBBE-15E33C42E9C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452</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452</v>
      </c>
      <c r="D4" s="1673"/>
      <c r="E4" s="205" t="s">
        <v>1132</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452</v>
      </c>
      <c r="D6" s="1673"/>
      <c r="E6" s="206" t="s">
        <v>1133</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452</v>
      </c>
      <c r="D8" s="1673"/>
      <c r="E8" s="206" t="s">
        <v>1134</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452</v>
      </c>
      <c r="D10" s="1673"/>
      <c r="E10" s="206" t="s">
        <v>1135</v>
      </c>
      <c r="F10" s="1670"/>
      <c r="G10" s="1674"/>
      <c r="H10" s="1670" t="s">
        <v>313</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ПАО "ОГК-2"</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90</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1027</v>
      </c>
      <c r="E22" s="194" t="s">
        <v>1138</v>
      </c>
      <c r="F22" s="198"/>
      <c r="G22" s="1737"/>
      <c r="H22" s="198" t="s">
        <v>313</v>
      </c>
      <c r="I22" s="151" t="s">
        <v>1139</v>
      </c>
      <c r="M22" s="83">
        <v>20</v>
      </c>
    </row>
    <row customHeight="1" ht="60">
      <c r="A23" s="1683"/>
      <c r="C23" s="96"/>
      <c r="D23" s="147" t="s">
        <v>1029</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331</v>
      </c>
      <c r="E26" s="199"/>
      <c r="F26" s="198"/>
      <c r="G26" s="198" t="s">
        <v>313</v>
      </c>
      <c r="H26" s="213"/>
      <c r="I26" s="2169" t="s">
        <v>1142</v>
      </c>
      <c r="M26" s="83">
        <v>14</v>
      </c>
    </row>
    <row customHeight="1" ht="15.75">
      <c r="A27" s="1683" t="s">
        <v>112</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759</v>
      </c>
      <c r="E29" s="205" t="s">
        <v>1132</v>
      </c>
      <c r="F29" s="198"/>
      <c r="G29" s="257"/>
      <c r="H29" s="198" t="s">
        <v>313</v>
      </c>
      <c r="I29" s="2169" t="s">
        <v>1143</v>
      </c>
      <c r="M29" s="83">
        <v>20</v>
      </c>
    </row>
    <row customHeight="1" ht="15.75">
      <c r="A30" s="1683" t="s">
        <v>113</v>
      </c>
      <c r="C30" s="96"/>
      <c r="D30" s="109"/>
      <c r="E30" s="203" t="s">
        <v>329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1144</v>
      </c>
      <c r="E33" s="206" t="s">
        <v>1133</v>
      </c>
      <c r="F33" s="198"/>
      <c r="G33" s="257"/>
      <c r="H33" s="198" t="s">
        <v>313</v>
      </c>
      <c r="I33" s="2169" t="s">
        <v>1145</v>
      </c>
      <c r="M33" s="83">
        <v>14</v>
      </c>
    </row>
    <row customHeight="1" ht="15.75">
      <c r="A34" s="1683" t="s">
        <v>92</v>
      </c>
      <c r="C34" s="96"/>
      <c r="D34" s="109"/>
      <c r="E34" s="204" t="s">
        <v>329</v>
      </c>
      <c r="F34" s="200"/>
      <c r="G34" s="200"/>
      <c r="H34" s="201"/>
      <c r="I34" s="2171"/>
      <c r="M34" s="83">
        <v>15</v>
      </c>
    </row>
    <row customHeight="1" ht="25.2">
      <c r="A35" s="1683"/>
      <c r="C35" s="96"/>
      <c r="D35" s="147" t="s">
        <v>887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1146</v>
      </c>
      <c r="E36" s="206" t="s">
        <v>1134</v>
      </c>
      <c r="F36" s="198"/>
      <c r="G36" s="257"/>
      <c r="H36" s="198" t="s">
        <v>313</v>
      </c>
      <c r="I36" s="2143" t="s">
        <v>1147</v>
      </c>
      <c r="M36" s="83">
        <v>14</v>
      </c>
    </row>
    <row customHeight="1" ht="15.75">
      <c r="A37" s="1683" t="s">
        <v>93</v>
      </c>
      <c r="C37" s="96"/>
      <c r="D37" s="109"/>
      <c r="E37" s="204" t="s">
        <v>329</v>
      </c>
      <c r="F37" s="200"/>
      <c r="G37" s="200"/>
      <c r="H37" s="201"/>
      <c r="I37" s="2143"/>
      <c r="M37" s="83">
        <v>15</v>
      </c>
    </row>
    <row customHeight="1" ht="27.299999999999997">
      <c r="A38" s="1683"/>
      <c r="C38" s="96"/>
      <c r="D38" s="147" t="s">
        <v>888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889</v>
      </c>
      <c r="E39" s="206" t="s">
        <v>1135</v>
      </c>
      <c r="F39" s="198"/>
      <c r="G39" s="207"/>
      <c r="H39" s="198" t="s">
        <v>313</v>
      </c>
      <c r="I39" s="2169" t="s">
        <v>1148</v>
      </c>
      <c r="L39" s="155" t="s">
        <v>1136</v>
      </c>
      <c r="M39" s="83">
        <v>14</v>
      </c>
    </row>
    <row customHeight="1" ht="15.75">
      <c r="A40" s="1683" t="s">
        <v>114</v>
      </c>
      <c r="C40" s="96"/>
      <c r="D40" s="109"/>
      <c r="E40" s="204" t="s">
        <v>329</v>
      </c>
      <c r="F40" s="200"/>
      <c r="G40" s="200"/>
      <c r="H40" s="201"/>
      <c r="I40" s="2171"/>
      <c r="M40" s="83">
        <v>15</v>
      </c>
    </row>
    <row s="1823" customFormat="1" customHeight="1" ht="3">
      <c r="A41" s="1683"/>
      <c r="K41" s="196"/>
      <c r="L41" s="196"/>
      <c r="M41" s="140">
        <v>3</v>
      </c>
    </row>
    <row customHeight="1" ht="26.25">
      <c r="D42" s="1681" t="s">
        <v>809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A6B26-49A6-FB0F-CADD-97B9DD58232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158</v>
      </c>
      <c r="B2" s="1780" t="s">
        <v>159</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158</v>
      </c>
      <c r="B5" s="1780" t="s">
        <v>159</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46010</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314-в</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90</v>
      </c>
      <c r="F20" s="2224" t="s">
        <v>125</v>
      </c>
      <c r="G20" s="2224" t="s">
        <v>126</v>
      </c>
      <c r="H20" s="2386" t="s">
        <v>1152</v>
      </c>
      <c r="I20" s="2387"/>
      <c r="J20" s="2433"/>
      <c r="K20" s="2224" t="s">
        <v>310</v>
      </c>
      <c r="L20" s="2224" t="s">
        <v>397</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112</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158</v>
      </c>
      <c r="B24" s="1780" t="s">
        <v>159</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166</v>
      </c>
      <c r="B27" s="1780" t="s">
        <v>167</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Льготный тариф на тепловую энергию, поставляемую для приготовления горячей воды в нецентрализованных системах горячего водоснабжения, в том числе в индивидуальных тепловых пунктах, населению и приравненным к нему категориям потребителей: управляющим организациям, товариществам собственников жилья, жилым кооперативам и иным специализированным потребительским кооперативам при заключении договоров снабжения коммунальными ресурсами для целей оказания коммунальных услуг населению</v>
      </c>
      <c r="H27" s="1862"/>
      <c r="I27" s="1739"/>
      <c r="J27" s="1773"/>
      <c r="K27" s="1865"/>
      <c r="L27" s="1862" t="s">
        <v>313</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176</v>
      </c>
      <c r="B30" s="1780" t="s">
        <v>177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182</v>
      </c>
      <c r="B33" s="1780" t="s">
        <v>183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188</v>
      </c>
      <c r="B36" s="1780" t="s">
        <v>189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194</v>
      </c>
      <c r="B39" s="1780" t="s">
        <v>195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200</v>
      </c>
      <c r="B42" s="1780" t="s">
        <v>201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206</v>
      </c>
      <c r="B45" s="1780" t="s">
        <v>207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212</v>
      </c>
      <c r="B48" s="1780" t="s">
        <v>213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313</v>
      </c>
      <c r="M48" s="2170"/>
      <c r="N48" s="334"/>
      <c r="O48" s="1624"/>
      <c r="P48" s="1624"/>
      <c r="AH48" s="1631">
        <v>0</v>
      </c>
    </row>
    <row s="1635" customFormat="1" customHeight="1" ht="18.75" hidden="1">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1149</v>
      </c>
      <c r="D52" s="2462"/>
      <c r="E52" s="2204"/>
      <c r="F52" s="2383"/>
      <c r="G52" s="2427"/>
      <c r="H52" s="1500"/>
      <c r="I52" s="651" t="s">
        <v>1150</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1149</v>
      </c>
      <c r="D55" s="2462"/>
      <c r="E55" s="2204"/>
      <c r="F55" s="2383"/>
      <c r="G55" s="2427"/>
      <c r="H55" s="1500"/>
      <c r="I55" s="651" t="s">
        <v>1150</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1149</v>
      </c>
      <c r="D58" s="2462"/>
      <c r="E58" s="2204"/>
      <c r="F58" s="2383"/>
      <c r="G58" s="2427"/>
      <c r="H58" s="1500"/>
      <c r="I58" s="651" t="s">
        <v>1150</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1149</v>
      </c>
      <c r="D61" s="2462"/>
      <c r="E61" s="2204"/>
      <c r="F61" s="2383"/>
      <c r="G61" s="2427"/>
      <c r="H61" s="1500"/>
      <c r="I61" s="651" t="s">
        <v>1150</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1149</v>
      </c>
      <c r="D64" s="2462"/>
      <c r="E64" s="2204"/>
      <c r="F64" s="2383"/>
      <c r="G64" s="2427"/>
      <c r="H64" s="1500"/>
      <c r="I64" s="651" t="s">
        <v>1150</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1149</v>
      </c>
      <c r="D67" s="2462"/>
      <c r="E67" s="2204"/>
      <c r="F67" s="2383"/>
      <c r="G67" s="2427"/>
      <c r="H67" s="1500"/>
      <c r="I67" s="651" t="s">
        <v>1150</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1149</v>
      </c>
      <c r="D70" s="2462"/>
      <c r="E70" s="2204"/>
      <c r="F70" s="2383"/>
      <c r="G70" s="2427"/>
      <c r="H70" s="1500"/>
      <c r="I70" s="651" t="s">
        <v>1150</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1149</v>
      </c>
      <c r="D73" s="2462"/>
      <c r="E73" s="2204"/>
      <c r="F73" s="2383"/>
      <c r="G73" s="2427"/>
      <c r="H73" s="1500"/>
      <c r="I73" s="651" t="s">
        <v>1150</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1149</v>
      </c>
      <c r="D76" s="2462"/>
      <c r="E76" s="2204"/>
      <c r="F76" s="2383"/>
      <c r="G76" s="2427"/>
      <c r="H76" s="1500"/>
      <c r="I76" s="651" t="s">
        <v>1150</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1149</v>
      </c>
      <c r="D79" s="2462"/>
      <c r="E79" s="2204"/>
      <c r="F79" s="2383"/>
      <c r="G79" s="2427"/>
      <c r="H79" s="1500"/>
      <c r="I79" s="651" t="s">
        <v>1150</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1149</v>
      </c>
      <c r="D82" s="2462"/>
      <c r="E82" s="2204"/>
      <c r="F82" s="2383"/>
      <c r="G82" s="2427"/>
      <c r="H82" s="1500"/>
      <c r="I82" s="651" t="s">
        <v>1150</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113</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1156</v>
      </c>
      <c r="N85" s="334"/>
      <c r="AH85" s="374">
        <v>34</v>
      </c>
    </row>
    <row customHeight="1" ht="19.95">
      <c r="A86" s="1780"/>
      <c r="B86" s="1780"/>
      <c r="D86" s="376"/>
      <c r="E86" s="147" t="s">
        <v>92</v>
      </c>
      <c r="F86" s="2460" t="s">
        <v>1157</v>
      </c>
      <c r="G86" s="2460"/>
      <c r="H86" s="2460"/>
      <c r="I86" s="2460"/>
      <c r="J86" s="2460"/>
      <c r="K86" s="2460"/>
      <c r="L86" s="2460"/>
      <c r="M86" s="297"/>
      <c r="N86" s="334"/>
      <c r="AH86" s="374">
        <v>19</v>
      </c>
    </row>
    <row s="1635" customFormat="1" customHeight="1" ht="60.75" hidden="1">
      <c r="A87" s="1780" t="s">
        <v>158</v>
      </c>
      <c r="B87" s="1780" t="s">
        <v>159</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1151</v>
      </c>
      <c r="D88" s="2462"/>
      <c r="E88" s="2204"/>
      <c r="F88" s="2383"/>
      <c r="G88" s="2427"/>
      <c r="H88" s="1500"/>
      <c r="I88" s="651" t="s">
        <v>1150</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166</v>
      </c>
      <c r="B90" s="1780" t="s">
        <v>167</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Льготный тариф на тепловую энергию, поставляемую для приготовления горячей воды в нецентрализованных системах горячего водоснабжения, в том числе в индивидуальных тепловых пунктах, населению и приравненным к нему категориям потребителей: управляющим организациям, товариществам собственников жилья, жилым кооперативам и иным специализированным потребительским кооперативам при заключении договоров снабжения коммунальными ресурсами для целей оказания коммунальных услуг населению</v>
      </c>
      <c r="H90" s="1862"/>
      <c r="I90" s="1739"/>
      <c r="J90" s="1773"/>
      <c r="K90" s="1778"/>
      <c r="L90" s="1862" t="s">
        <v>313</v>
      </c>
      <c r="M90" s="2171"/>
      <c r="N90" s="334"/>
      <c r="O90" s="1624"/>
      <c r="P90" s="1624"/>
      <c r="AH90" s="1631">
        <v>0</v>
      </c>
    </row>
    <row s="1635" customFormat="1" customHeight="1" ht="18.75" hidden="1">
      <c r="A91" s="1780"/>
      <c r="B91" s="1780"/>
      <c r="C91" s="369" t="s">
        <v>1151</v>
      </c>
      <c r="D91" s="2462"/>
      <c r="E91" s="2204"/>
      <c r="F91" s="2383"/>
      <c r="G91" s="2427"/>
      <c r="H91" s="1500"/>
      <c r="I91" s="651" t="s">
        <v>1150</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176</v>
      </c>
      <c r="B93" s="1780" t="s">
        <v>177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1151</v>
      </c>
      <c r="D94" s="2462"/>
      <c r="E94" s="2204"/>
      <c r="F94" s="2383"/>
      <c r="G94" s="2427"/>
      <c r="H94" s="1500"/>
      <c r="I94" s="651" t="s">
        <v>1150</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182</v>
      </c>
      <c r="B96" s="1780" t="s">
        <v>183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1151</v>
      </c>
      <c r="D97" s="2462"/>
      <c r="E97" s="2204"/>
      <c r="F97" s="2383"/>
      <c r="G97" s="2427"/>
      <c r="H97" s="1500"/>
      <c r="I97" s="651" t="s">
        <v>1150</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188</v>
      </c>
      <c r="B99" s="1780" t="s">
        <v>189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1151</v>
      </c>
      <c r="D100" s="2462"/>
      <c r="E100" s="2204"/>
      <c r="F100" s="2383"/>
      <c r="G100" s="2427"/>
      <c r="H100" s="1500"/>
      <c r="I100" s="651" t="s">
        <v>1150</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194</v>
      </c>
      <c r="B102" s="1780" t="s">
        <v>195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1151</v>
      </c>
      <c r="D103" s="2462"/>
      <c r="E103" s="2204"/>
      <c r="F103" s="2383"/>
      <c r="G103" s="2427"/>
      <c r="H103" s="1500"/>
      <c r="I103" s="651" t="s">
        <v>1150</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200</v>
      </c>
      <c r="B105" s="1780" t="s">
        <v>201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1151</v>
      </c>
      <c r="D106" s="2462"/>
      <c r="E106" s="2204"/>
      <c r="F106" s="2383"/>
      <c r="G106" s="2427"/>
      <c r="H106" s="1500"/>
      <c r="I106" s="651" t="s">
        <v>1150</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206</v>
      </c>
      <c r="B108" s="1780" t="s">
        <v>207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1151</v>
      </c>
      <c r="D109" s="2462"/>
      <c r="E109" s="2204"/>
      <c r="F109" s="2383"/>
      <c r="G109" s="2427"/>
      <c r="H109" s="1500"/>
      <c r="I109" s="651" t="s">
        <v>1150</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212</v>
      </c>
      <c r="B111" s="1780" t="s">
        <v>213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313</v>
      </c>
      <c r="M111" s="341"/>
      <c r="N111" s="334"/>
      <c r="O111" s="1624"/>
      <c r="P111" s="1624"/>
      <c r="AH111" s="1631">
        <v>0</v>
      </c>
    </row>
    <row s="1635" customFormat="1" customHeight="1" ht="18.75" hidden="1">
      <c r="A112" s="1780"/>
      <c r="B112" s="1780"/>
      <c r="C112" s="369" t="s">
        <v>1151</v>
      </c>
      <c r="D112" s="2462"/>
      <c r="E112" s="2204"/>
      <c r="F112" s="2383"/>
      <c r="G112" s="2427"/>
      <c r="H112" s="1500"/>
      <c r="I112" s="651" t="s">
        <v>1150</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1151</v>
      </c>
      <c r="D115" s="2462"/>
      <c r="E115" s="2204"/>
      <c r="F115" s="2383"/>
      <c r="G115" s="2427"/>
      <c r="H115" s="1500"/>
      <c r="I115" s="651" t="s">
        <v>1150</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1151</v>
      </c>
      <c r="D118" s="2462"/>
      <c r="E118" s="2204"/>
      <c r="F118" s="2383"/>
      <c r="G118" s="2427"/>
      <c r="H118" s="1500"/>
      <c r="I118" s="651" t="s">
        <v>1150</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1151</v>
      </c>
      <c r="D121" s="2462"/>
      <c r="E121" s="2204"/>
      <c r="F121" s="2383"/>
      <c r="G121" s="2427"/>
      <c r="H121" s="1500"/>
      <c r="I121" s="651" t="s">
        <v>1150</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1151</v>
      </c>
      <c r="D124" s="2462"/>
      <c r="E124" s="2204"/>
      <c r="F124" s="2383"/>
      <c r="G124" s="2427"/>
      <c r="H124" s="1500"/>
      <c r="I124" s="651" t="s">
        <v>1150</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1151</v>
      </c>
      <c r="D127" s="2462"/>
      <c r="E127" s="2204"/>
      <c r="F127" s="2383"/>
      <c r="G127" s="2427"/>
      <c r="H127" s="1500"/>
      <c r="I127" s="651" t="s">
        <v>1150</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1151</v>
      </c>
      <c r="D130" s="2462"/>
      <c r="E130" s="2204"/>
      <c r="F130" s="2383"/>
      <c r="G130" s="2427"/>
      <c r="H130" s="1500"/>
      <c r="I130" s="651" t="s">
        <v>1150</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1151</v>
      </c>
      <c r="D133" s="2462"/>
      <c r="E133" s="2204"/>
      <c r="F133" s="2383"/>
      <c r="G133" s="2427"/>
      <c r="H133" s="1500"/>
      <c r="I133" s="651" t="s">
        <v>1150</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1151</v>
      </c>
      <c r="D136" s="2462"/>
      <c r="E136" s="2204"/>
      <c r="F136" s="2383"/>
      <c r="G136" s="2427"/>
      <c r="H136" s="1500"/>
      <c r="I136" s="651" t="s">
        <v>1150</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1151</v>
      </c>
      <c r="D139" s="2462"/>
      <c r="E139" s="2204"/>
      <c r="F139" s="2383"/>
      <c r="G139" s="2427"/>
      <c r="H139" s="1500"/>
      <c r="I139" s="651" t="s">
        <v>1150</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1151</v>
      </c>
      <c r="D142" s="2462"/>
      <c r="E142" s="2204"/>
      <c r="F142" s="2383"/>
      <c r="G142" s="2427"/>
      <c r="H142" s="1500"/>
      <c r="I142" s="651" t="s">
        <v>1150</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1151</v>
      </c>
      <c r="D145" s="2462"/>
      <c r="E145" s="2204"/>
      <c r="F145" s="2383"/>
      <c r="G145" s="2427"/>
      <c r="H145" s="1500"/>
      <c r="I145" s="651" t="s">
        <v>1150</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158</v>
      </c>
      <c r="B148" s="1780" t="s">
        <v>159</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1151</v>
      </c>
      <c r="D149" s="2462"/>
      <c r="E149" s="2204"/>
      <c r="F149" s="2383"/>
      <c r="G149" s="2427"/>
      <c r="H149" s="1500"/>
      <c r="I149" s="651" t="s">
        <v>1150</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166</v>
      </c>
      <c r="B151" s="1780" t="s">
        <v>167</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Льготный тариф на тепловую энергию, поставляемую для приготовления горячей воды в нецентрализованных системах горячего водоснабжения, в том числе в индивидуальных тепловых пунктах, населению и приравненным к нему категориям потребителей: управляющим организациям, товариществам собственников жилья, жилым кооперативам и иным специализированным потребительским кооперативам при заключении договоров снабжения коммунальными ресурсами для целей оказания коммунальных услуг населению</v>
      </c>
      <c r="H151" s="1862"/>
      <c r="I151" s="1739"/>
      <c r="J151" s="1773"/>
      <c r="K151" s="1778"/>
      <c r="L151" s="1862" t="s">
        <v>313</v>
      </c>
      <c r="M151" s="2171"/>
      <c r="N151" s="334"/>
      <c r="O151" s="1624"/>
      <c r="P151" s="1624"/>
      <c r="AH151" s="1631">
        <v>0</v>
      </c>
    </row>
    <row s="1635" customFormat="1" customHeight="1" ht="18.75" hidden="1">
      <c r="A152" s="1780"/>
      <c r="B152" s="1780"/>
      <c r="C152" s="369" t="s">
        <v>1151</v>
      </c>
      <c r="D152" s="2462"/>
      <c r="E152" s="2204"/>
      <c r="F152" s="2383"/>
      <c r="G152" s="2427"/>
      <c r="H152" s="1500"/>
      <c r="I152" s="651" t="s">
        <v>1150</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176</v>
      </c>
      <c r="B154" s="1780" t="s">
        <v>177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1151</v>
      </c>
      <c r="D155" s="2462"/>
      <c r="E155" s="2204"/>
      <c r="F155" s="2383"/>
      <c r="G155" s="2427"/>
      <c r="H155" s="1500"/>
      <c r="I155" s="651" t="s">
        <v>1150</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182</v>
      </c>
      <c r="B157" s="1780" t="s">
        <v>183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1151</v>
      </c>
      <c r="D158" s="2462"/>
      <c r="E158" s="2204"/>
      <c r="F158" s="2383"/>
      <c r="G158" s="2427"/>
      <c r="H158" s="1500"/>
      <c r="I158" s="651" t="s">
        <v>1150</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188</v>
      </c>
      <c r="B160" s="1780" t="s">
        <v>189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194</v>
      </c>
      <c r="B163" s="1780" t="s">
        <v>195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200</v>
      </c>
      <c r="B166" s="1780" t="s">
        <v>201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206</v>
      </c>
      <c r="B169" s="1780" t="s">
        <v>207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212</v>
      </c>
      <c r="B172" s="1780" t="s">
        <v>213</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313</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114</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158</v>
      </c>
      <c r="B209" s="1780" t="s">
        <v>159</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1151</v>
      </c>
      <c r="D210" s="2462"/>
      <c r="E210" s="2204"/>
      <c r="F210" s="2383"/>
      <c r="G210" s="2427"/>
      <c r="H210" s="1500"/>
      <c r="I210" s="651" t="s">
        <v>1150</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166</v>
      </c>
      <c r="B212" s="1780" t="s">
        <v>167</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Льготный тариф на тепловую энергию, поставляемую для приготовления горячей воды в нецентрализованных системах горячего водоснабжения, в том числе в индивидуальных тепловых пунктах, населению и приравненным к нему категориям потребителей: управляющим организациям, товариществам собственников жилья, жилым кооперативам и иным специализированным потребительским кооперативам при заключении договоров снабжения коммунальными ресурсами для целей оказания коммунальных услуг населению</v>
      </c>
      <c r="H212" s="1862"/>
      <c r="I212" s="1739"/>
      <c r="J212" s="1773"/>
      <c r="K212" s="1778"/>
      <c r="L212" s="1862" t="s">
        <v>313</v>
      </c>
      <c r="M212" s="2171"/>
      <c r="N212" s="334"/>
      <c r="O212" s="1624"/>
      <c r="P212" s="1624"/>
      <c r="AH212" s="1631">
        <v>0</v>
      </c>
    </row>
    <row s="1635" customFormat="1" customHeight="1" ht="18.75" hidden="1">
      <c r="A213" s="1780"/>
      <c r="B213" s="1780"/>
      <c r="C213" s="369" t="s">
        <v>1151</v>
      </c>
      <c r="D213" s="2462"/>
      <c r="E213" s="2204"/>
      <c r="F213" s="2383"/>
      <c r="G213" s="2427"/>
      <c r="H213" s="1500"/>
      <c r="I213" s="651" t="s">
        <v>1150</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176</v>
      </c>
      <c r="B215" s="1780" t="s">
        <v>177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1151</v>
      </c>
      <c r="D216" s="2462"/>
      <c r="E216" s="2204"/>
      <c r="F216" s="2383"/>
      <c r="G216" s="2427"/>
      <c r="H216" s="1500"/>
      <c r="I216" s="651" t="s">
        <v>1150</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182</v>
      </c>
      <c r="B218" s="1780" t="s">
        <v>183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188</v>
      </c>
      <c r="B221" s="1780" t="s">
        <v>189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194</v>
      </c>
      <c r="B224" s="1780" t="s">
        <v>195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200</v>
      </c>
      <c r="B227" s="1780" t="s">
        <v>201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206</v>
      </c>
      <c r="B230" s="1780" t="s">
        <v>207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212</v>
      </c>
      <c r="B233" s="1780" t="s">
        <v>213</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313</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1151</v>
      </c>
      <c r="D240" s="2462"/>
      <c r="E240" s="2204"/>
      <c r="F240" s="2383"/>
      <c r="G240" s="2427"/>
      <c r="H240" s="1500"/>
      <c r="I240" s="651" t="s">
        <v>1150</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1151</v>
      </c>
      <c r="D243" s="2462"/>
      <c r="E243" s="2204"/>
      <c r="F243" s="2383"/>
      <c r="G243" s="2427"/>
      <c r="H243" s="1500"/>
      <c r="I243" s="651" t="s">
        <v>1150</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1151</v>
      </c>
      <c r="D246" s="2462"/>
      <c r="E246" s="2204"/>
      <c r="F246" s="2383"/>
      <c r="G246" s="2427"/>
      <c r="H246" s="1500"/>
      <c r="I246" s="651" t="s">
        <v>1150</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1151</v>
      </c>
      <c r="D249" s="2462"/>
      <c r="E249" s="2204"/>
      <c r="F249" s="2383"/>
      <c r="G249" s="2427"/>
      <c r="H249" s="1500"/>
      <c r="I249" s="651" t="s">
        <v>1150</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1151</v>
      </c>
      <c r="D252" s="2462"/>
      <c r="E252" s="2204"/>
      <c r="F252" s="2383"/>
      <c r="G252" s="2427"/>
      <c r="H252" s="1500"/>
      <c r="I252" s="651" t="s">
        <v>1150</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1151</v>
      </c>
      <c r="D255" s="2462"/>
      <c r="E255" s="2204"/>
      <c r="F255" s="2383"/>
      <c r="G255" s="2427"/>
      <c r="H255" s="1500"/>
      <c r="I255" s="651" t="s">
        <v>1150</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1151</v>
      </c>
      <c r="D258" s="2462"/>
      <c r="E258" s="2204"/>
      <c r="F258" s="2383"/>
      <c r="G258" s="2427"/>
      <c r="H258" s="1500"/>
      <c r="I258" s="651" t="s">
        <v>1150</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1151</v>
      </c>
      <c r="D261" s="2462"/>
      <c r="E261" s="2204"/>
      <c r="F261" s="2383"/>
      <c r="G261" s="2427"/>
      <c r="H261" s="1500"/>
      <c r="I261" s="651" t="s">
        <v>1150</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1151</v>
      </c>
      <c r="D264" s="2462"/>
      <c r="E264" s="2204"/>
      <c r="F264" s="2383"/>
      <c r="G264" s="2427"/>
      <c r="H264" s="1500"/>
      <c r="I264" s="651" t="s">
        <v>1150</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1151</v>
      </c>
      <c r="D267" s="2462"/>
      <c r="E267" s="2204"/>
      <c r="F267" s="2383"/>
      <c r="G267" s="2427"/>
      <c r="H267" s="1500"/>
      <c r="I267" s="651" t="s">
        <v>1150</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158</v>
      </c>
      <c r="B270" s="1780" t="s">
        <v>159</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166</v>
      </c>
      <c r="B273" s="1780" t="s">
        <v>167</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Льготный тариф на тепловую энергию, поставляемую для приготовления горячей воды в нецентрализованных системах горячего водоснабжения, в том числе в индивидуальных тепловых пунктах, населению и приравненным к нему категориям потребителей: управляющим организациям, товариществам собственников жилья, жилым кооперативам и иным специализированным потребительским кооперативам при заключении договоров снабжения коммунальными ресурсами для целей оказания коммунальных услуг населению</v>
      </c>
      <c r="H273" s="1862"/>
      <c r="I273" s="1739"/>
      <c r="J273" s="1773"/>
      <c r="K273" s="1778"/>
      <c r="L273" s="1862" t="s">
        <v>313</v>
      </c>
      <c r="M273" s="217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176</v>
      </c>
      <c r="B276" s="1780" t="s">
        <v>177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182</v>
      </c>
      <c r="B279" s="1780" t="s">
        <v>183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188</v>
      </c>
      <c r="B282" s="1780" t="s">
        <v>189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194</v>
      </c>
      <c r="B285" s="1780" t="s">
        <v>195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1151</v>
      </c>
      <c r="D286" s="2462"/>
      <c r="E286" s="2204"/>
      <c r="F286" s="2383"/>
      <c r="G286" s="2427"/>
      <c r="H286" s="1500"/>
      <c r="I286" s="651" t="s">
        <v>1150</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200</v>
      </c>
      <c r="B288" s="1780" t="s">
        <v>201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1151</v>
      </c>
      <c r="D289" s="2462"/>
      <c r="E289" s="2204"/>
      <c r="F289" s="2383"/>
      <c r="G289" s="2427"/>
      <c r="H289" s="1500"/>
      <c r="I289" s="651" t="s">
        <v>1150</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206</v>
      </c>
      <c r="B291" s="1780" t="s">
        <v>207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1151</v>
      </c>
      <c r="D292" s="2462"/>
      <c r="E292" s="2204"/>
      <c r="F292" s="2383"/>
      <c r="G292" s="2427"/>
      <c r="H292" s="1500"/>
      <c r="I292" s="651" t="s">
        <v>1150</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212</v>
      </c>
      <c r="B294" s="1780" t="s">
        <v>213</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313</v>
      </c>
      <c r="M294" s="341"/>
      <c r="N294" s="334"/>
      <c r="O294" s="1624"/>
      <c r="P294" s="1624"/>
      <c r="AH294" s="1631">
        <v>0</v>
      </c>
    </row>
    <row s="1635" customFormat="1" customHeight="1" ht="18.75" hidden="1">
      <c r="A295" s="1780"/>
      <c r="B295" s="1780"/>
      <c r="C295" s="369" t="s">
        <v>1151</v>
      </c>
      <c r="D295" s="2462"/>
      <c r="E295" s="2204"/>
      <c r="F295" s="2383"/>
      <c r="G295" s="2427"/>
      <c r="H295" s="1500"/>
      <c r="I295" s="651" t="s">
        <v>1150</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1151</v>
      </c>
      <c r="D298" s="2462"/>
      <c r="E298" s="2204"/>
      <c r="F298" s="2383"/>
      <c r="G298" s="2427"/>
      <c r="H298" s="1500"/>
      <c r="I298" s="651" t="s">
        <v>1150</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1151</v>
      </c>
      <c r="D301" s="2462"/>
      <c r="E301" s="2204"/>
      <c r="F301" s="2383"/>
      <c r="G301" s="2427"/>
      <c r="H301" s="1500"/>
      <c r="I301" s="651" t="s">
        <v>1150</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1151</v>
      </c>
      <c r="D304" s="2462"/>
      <c r="E304" s="2204"/>
      <c r="F304" s="2383"/>
      <c r="G304" s="2427"/>
      <c r="H304" s="1500"/>
      <c r="I304" s="651" t="s">
        <v>1150</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1151</v>
      </c>
      <c r="D307" s="2462"/>
      <c r="E307" s="2204"/>
      <c r="F307" s="2383"/>
      <c r="G307" s="2427"/>
      <c r="H307" s="1500"/>
      <c r="I307" s="651" t="s">
        <v>1150</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1151</v>
      </c>
      <c r="D310" s="2462"/>
      <c r="E310" s="2204"/>
      <c r="F310" s="2383"/>
      <c r="G310" s="2427"/>
      <c r="H310" s="1500"/>
      <c r="I310" s="651" t="s">
        <v>1150</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1151</v>
      </c>
      <c r="D313" s="2462"/>
      <c r="E313" s="2204"/>
      <c r="F313" s="2383"/>
      <c r="G313" s="2427"/>
      <c r="H313" s="1500"/>
      <c r="I313" s="651" t="s">
        <v>1150</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1151</v>
      </c>
      <c r="D316" s="2462"/>
      <c r="E316" s="2204"/>
      <c r="F316" s="2383"/>
      <c r="G316" s="2427"/>
      <c r="H316" s="1500"/>
      <c r="I316" s="651" t="s">
        <v>1150</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1151</v>
      </c>
      <c r="D319" s="2462"/>
      <c r="E319" s="2204"/>
      <c r="F319" s="2383"/>
      <c r="G319" s="2427"/>
      <c r="H319" s="1500"/>
      <c r="I319" s="651" t="s">
        <v>1150</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1151</v>
      </c>
      <c r="D322" s="2462"/>
      <c r="E322" s="2204"/>
      <c r="F322" s="2383"/>
      <c r="G322" s="2427"/>
      <c r="H322" s="1500"/>
      <c r="I322" s="651" t="s">
        <v>1150</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1151</v>
      </c>
      <c r="D325" s="2462"/>
      <c r="E325" s="2204"/>
      <c r="F325" s="2383"/>
      <c r="G325" s="2427"/>
      <c r="H325" s="1500"/>
      <c r="I325" s="651" t="s">
        <v>1150</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1151</v>
      </c>
      <c r="D328" s="2462"/>
      <c r="E328" s="2204"/>
      <c r="F328" s="2383"/>
      <c r="G328" s="2427"/>
      <c r="H328" s="1500"/>
      <c r="I328" s="651" t="s">
        <v>1150</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954E7-1E86-7A33-5D9F-A6BE9C7E48B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ПАО "ОГК-2"</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90</v>
      </c>
      <c r="E9" s="108" t="s">
        <v>309</v>
      </c>
      <c r="F9" s="108" t="s">
        <v>310</v>
      </c>
      <c r="G9" s="108" t="s">
        <v>397</v>
      </c>
      <c r="H9" s="2389"/>
      <c r="R9" s="374">
        <v>23</v>
      </c>
    </row>
    <row customHeight="1" ht="14.699999999999998">
      <c r="A10" s="343"/>
      <c r="C10" s="376"/>
      <c r="D10" s="147" t="s">
        <v>112</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1159</v>
      </c>
      <c r="R10" s="374">
        <v>14</v>
      </c>
    </row>
    <row customHeight="1" ht="14.699999999999998">
      <c r="A11" s="343"/>
      <c r="C11" s="376"/>
      <c r="D11" s="147" t="s">
        <v>113</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25FC7-C942-BCD6-3177-2AF1D0AA434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J22" sqref="J2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ПАО "ОГК-2"</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125</v>
      </c>
      <c r="F9" s="2103"/>
      <c r="G9" s="2127" t="s">
        <v>108</v>
      </c>
      <c r="H9" s="2127" t="s">
        <v>90</v>
      </c>
      <c r="I9" s="2127"/>
      <c r="J9" s="2127" t="s">
        <v>126</v>
      </c>
      <c r="K9" s="2155" t="s">
        <v>127</v>
      </c>
      <c r="L9" s="2155"/>
      <c r="M9" s="2155"/>
      <c r="N9" s="2155"/>
      <c r="O9" s="2155" t="s">
        <v>128</v>
      </c>
      <c r="P9" s="2155"/>
      <c r="Q9" s="2155"/>
      <c r="R9" s="2155"/>
      <c r="S9" s="2155" t="s">
        <v>129</v>
      </c>
      <c r="T9" s="2155"/>
      <c r="U9" s="2155"/>
      <c r="V9" s="2155"/>
      <c r="W9" s="2127" t="s">
        <v>130</v>
      </c>
      <c r="AR9" s="104">
        <v>27</v>
      </c>
    </row>
    <row customHeight="1" ht="31.5">
      <c r="D10" s="2127"/>
      <c r="E10" s="1284" t="s">
        <v>91</v>
      </c>
      <c r="F10" s="1284" t="s">
        <v>131</v>
      </c>
      <c r="G10" s="2127"/>
      <c r="H10" s="2127"/>
      <c r="I10" s="2127"/>
      <c r="J10" s="2127"/>
      <c r="K10" s="110" t="s">
        <v>111</v>
      </c>
      <c r="L10" s="2127" t="s">
        <v>90</v>
      </c>
      <c r="M10" s="2127"/>
      <c r="N10" s="110" t="s">
        <v>132</v>
      </c>
      <c r="O10" s="110" t="s">
        <v>111</v>
      </c>
      <c r="P10" s="2127" t="s">
        <v>90</v>
      </c>
      <c r="Q10" s="2127"/>
      <c r="R10" s="110" t="s">
        <v>132</v>
      </c>
      <c r="S10" s="283" t="s">
        <v>111</v>
      </c>
      <c r="T10" s="2127" t="s">
        <v>90</v>
      </c>
      <c r="U10" s="2127"/>
      <c r="V10" s="283" t="s">
        <v>91</v>
      </c>
      <c r="W10" s="2127"/>
      <c r="Z10" s="1259" t="s">
        <v>133</v>
      </c>
      <c r="AA10" s="1259" t="s">
        <v>134</v>
      </c>
      <c r="AB10" s="1259" t="s">
        <v>135</v>
      </c>
      <c r="AC10" s="1259" t="s">
        <v>136</v>
      </c>
      <c r="AD10" s="1259" t="s">
        <v>137</v>
      </c>
      <c r="AE10" s="1259" t="s">
        <v>138</v>
      </c>
      <c r="AF10" s="1259" t="s">
        <v>139</v>
      </c>
      <c r="AG10" s="1259" t="s">
        <v>140</v>
      </c>
      <c r="AH10" s="1259" t="s">
        <v>141</v>
      </c>
      <c r="AI10" s="1259" t="s">
        <v>142</v>
      </c>
      <c r="AJ10" s="1259" t="s">
        <v>143</v>
      </c>
      <c r="AK10" s="1259" t="s">
        <v>144</v>
      </c>
      <c r="AL10" s="1259" t="s">
        <v>145</v>
      </c>
      <c r="AM10" s="1259" t="s">
        <v>146</v>
      </c>
      <c r="AN10" s="1259" t="s">
        <v>147</v>
      </c>
      <c r="AO10" s="1259" t="s">
        <v>148</v>
      </c>
      <c r="AP10" s="1259" t="s">
        <v>149</v>
      </c>
      <c r="AQ10" s="1259" t="s">
        <v>150</v>
      </c>
      <c r="AR10" s="104">
        <v>30</v>
      </c>
    </row>
    <row s="1624" customFormat="1" customHeight="1" ht="12" hidden="1">
      <c r="D11" s="1249" t="s">
        <v>112</v>
      </c>
      <c r="E11" s="1249" t="s">
        <v>113</v>
      </c>
      <c r="F11" s="1249"/>
      <c r="G11" s="1249" t="s">
        <v>92</v>
      </c>
      <c r="H11" s="2156" t="s">
        <v>114</v>
      </c>
      <c r="I11" s="2156"/>
      <c r="J11" s="1249" t="s">
        <v>94</v>
      </c>
      <c r="K11" s="1249" t="s">
        <v>95</v>
      </c>
      <c r="L11" s="2156" t="s">
        <v>115</v>
      </c>
      <c r="M11" s="2156"/>
      <c r="N11" s="1249" t="s">
        <v>151</v>
      </c>
      <c r="O11" s="1249" t="s">
        <v>152</v>
      </c>
      <c r="P11" s="2156" t="s">
        <v>153</v>
      </c>
      <c r="Q11" s="2156"/>
      <c r="R11" s="1249" t="s">
        <v>154</v>
      </c>
      <c r="S11" s="1249" t="s">
        <v>153</v>
      </c>
      <c r="T11" s="2156" t="s">
        <v>154</v>
      </c>
      <c r="U11" s="2156"/>
      <c r="V11" s="1249" t="s">
        <v>155</v>
      </c>
      <c r="W11" s="1249" t="s">
        <v>156</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157</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158</v>
      </c>
      <c r="AD13" s="1267" t="s">
        <v>159</v>
      </c>
      <c r="AE13" s="1267" t="s">
        <v>160</v>
      </c>
      <c r="AF13" s="1267" t="s">
        <v>161</v>
      </c>
      <c r="AG13" s="1267" t="s">
        <v>162</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163</v>
      </c>
      <c r="F18" s="2145" t="s">
        <v>63</v>
      </c>
      <c r="G18" s="2630" t="str">
        <f>INDEX(VD_NAME_LIST,MATCH("4190070",VD_ID_LIST,0))</f>
        <v>Сбыт. Тепловая энергия</v>
      </c>
      <c r="H18" s="2553"/>
      <c r="I18" s="2553">
        <v>1</v>
      </c>
      <c r="J18" s="2501" t="s">
        <v>164</v>
      </c>
      <c r="K18" s="2185" t="s">
        <v>19</v>
      </c>
      <c r="L18" s="2108"/>
      <c r="M18" s="2108" t="s">
        <v>112</v>
      </c>
      <c r="N18" s="438" t="s">
        <v>28</v>
      </c>
      <c r="O18" s="2185" t="s">
        <v>19</v>
      </c>
      <c r="P18" s="2108"/>
      <c r="Q18" s="2108" t="s">
        <v>112</v>
      </c>
      <c r="R18" s="2631" t="s">
        <v>28</v>
      </c>
      <c r="S18" s="2107" t="s">
        <v>19</v>
      </c>
      <c r="T18" s="2108"/>
      <c r="U18" s="2108" t="s">
        <v>112</v>
      </c>
      <c r="V18" s="2631" t="s">
        <v>28</v>
      </c>
      <c r="W18" s="2501"/>
      <c r="X18" s="1267"/>
      <c r="Y18" s="1267"/>
      <c r="Z18" s="1267"/>
      <c r="AA18" s="1267"/>
      <c r="AB18" s="1267" t="s">
        <v>165</v>
      </c>
      <c r="AC18" s="1267" t="s">
        <v>166</v>
      </c>
      <c r="AD18" s="1267" t="s">
        <v>167</v>
      </c>
      <c r="AE18" s="1267" t="s">
        <v>168</v>
      </c>
      <c r="AF18" s="1267" t="s">
        <v>169</v>
      </c>
      <c r="AG18" s="1267" t="s">
        <v>170</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Сбыт. Тепловая энергия</v>
      </c>
      <c r="AJ18" s="1267" t="str">
        <f>IF($J$18=0,"",$J$18)</f>
        <v>Льготный тариф на тепловую энергию, поставляемую для приготовления горячей воды в нецентрализованных системах горячего водоснабжения, в том числе в индивидуальных тепловых пунктах, населению и приравненным к нему категориям потребителей: управляющим организациям, товариществам собственников жилья, жилым кооперативам и иным специализированным потребительским кооперативам при заключении договоров снабжения коммунальными ресурсами для целей оказания коммунальных услуг населению</v>
      </c>
      <c r="AK18" s="1267" t="str">
        <f>IF($K$18="нет","без дифференциации",IF($N$18=0,"",$N$18))</f>
        <v>без дифференциации</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0"/>
      <c r="H19" s="2553"/>
      <c r="I19" s="2553"/>
      <c r="J19" s="2501"/>
      <c r="K19" s="2186"/>
      <c r="L19" s="2108"/>
      <c r="M19" s="2108"/>
      <c r="N19" s="438" t="s">
        <v>28</v>
      </c>
      <c r="O19" s="2186"/>
      <c r="P19" s="2108"/>
      <c r="Q19" s="2108"/>
      <c r="R19" s="2631" t="s">
        <v>28</v>
      </c>
      <c r="S19" s="2107"/>
      <c r="T19" s="2632"/>
      <c r="U19" s="2633"/>
      <c r="V19" s="2634" t="s">
        <v>171</v>
      </c>
      <c r="W19" s="2635"/>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6"/>
      <c r="H20" s="2503"/>
      <c r="I20" s="2503"/>
      <c r="J20" s="2533"/>
      <c r="K20" s="2186"/>
      <c r="L20" s="2503"/>
      <c r="M20" s="2503"/>
      <c r="N20" s="2631" t="s">
        <v>28</v>
      </c>
      <c r="O20" s="2112"/>
      <c r="P20" s="2637"/>
      <c r="Q20" s="2638"/>
      <c r="R20" s="2639" t="s">
        <v>172</v>
      </c>
      <c r="S20" s="2640"/>
      <c r="T20" s="2641"/>
      <c r="U20" s="2642"/>
      <c r="V20" s="2643"/>
      <c r="W20" s="2644"/>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83.33333333333333">
      <c r="A21" s="321"/>
      <c r="C21" s="320"/>
      <c r="D21" s="2136"/>
      <c r="E21" s="2165"/>
      <c r="F21" s="2146"/>
      <c r="G21" s="2636"/>
      <c r="H21" s="2503"/>
      <c r="I21" s="2503"/>
      <c r="J21" s="2533"/>
      <c r="K21" s="2112"/>
      <c r="L21" s="2645"/>
      <c r="M21" s="2646"/>
      <c r="N21" s="2647" t="s">
        <v>173</v>
      </c>
      <c r="O21" s="2648"/>
      <c r="P21" s="2649"/>
      <c r="Q21" s="2650"/>
      <c r="R21" s="2651"/>
      <c r="S21" s="2652"/>
      <c r="T21" s="2653"/>
      <c r="U21" s="2654"/>
      <c r="V21" s="2655"/>
      <c r="W21" s="2656"/>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89.16666666666667">
      <c r="A22" s="321"/>
      <c r="C22" s="320"/>
      <c r="D22" s="2136"/>
      <c r="E22" s="2165"/>
      <c r="F22" s="2147"/>
      <c r="G22" s="2636"/>
      <c r="H22" s="2657"/>
      <c r="I22" s="2658"/>
      <c r="J22" s="2659" t="s">
        <v>174</v>
      </c>
      <c r="K22" s="2660"/>
      <c r="L22" s="2661"/>
      <c r="M22" s="2662"/>
      <c r="N22" s="2663"/>
      <c r="O22" s="2664"/>
      <c r="P22" s="2665"/>
      <c r="Q22" s="2666"/>
      <c r="R22" s="2667"/>
      <c r="S22" s="2668"/>
      <c r="T22" s="2669"/>
      <c r="U22" s="2670"/>
      <c r="V22" s="2671"/>
      <c r="W22" s="267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176</v>
      </c>
      <c r="AD28" s="1267" t="s">
        <v>177</v>
      </c>
      <c r="AE28" s="1267" t="s">
        <v>178</v>
      </c>
      <c r="AF28" s="1267" t="s">
        <v>179</v>
      </c>
      <c r="AG28" s="1267" t="s">
        <v>180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182</v>
      </c>
      <c r="AD33" s="1267" t="s">
        <v>183</v>
      </c>
      <c r="AE33" s="1267" t="s">
        <v>184</v>
      </c>
      <c r="AF33" s="1267" t="s">
        <v>185</v>
      </c>
      <c r="AG33" s="1267" t="s">
        <v>186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188</v>
      </c>
      <c r="AD38" s="1267" t="s">
        <v>189</v>
      </c>
      <c r="AE38" s="1267" t="s">
        <v>190</v>
      </c>
      <c r="AF38" s="1267" t="s">
        <v>191</v>
      </c>
      <c r="AG38" s="1267" t="s">
        <v>192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194</v>
      </c>
      <c r="AD43" s="1267" t="s">
        <v>195</v>
      </c>
      <c r="AE43" s="1267" t="s">
        <v>196</v>
      </c>
      <c r="AF43" s="1267" t="s">
        <v>197</v>
      </c>
      <c r="AG43" s="1267" t="s">
        <v>198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200</v>
      </c>
      <c r="AD48" s="1267" t="s">
        <v>201</v>
      </c>
      <c r="AE48" s="1267" t="s">
        <v>202</v>
      </c>
      <c r="AF48" s="1267" t="s">
        <v>203</v>
      </c>
      <c r="AG48" s="1267" t="s">
        <v>204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206</v>
      </c>
      <c r="AD53" s="1267" t="s">
        <v>207</v>
      </c>
      <c r="AE53" s="1267" t="s">
        <v>208</v>
      </c>
      <c r="AF53" s="1267" t="s">
        <v>209</v>
      </c>
      <c r="AG53" s="1267" t="s">
        <v>210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212</v>
      </c>
      <c r="AD58" s="1267" t="s">
        <v>213</v>
      </c>
      <c r="AE58" s="1267" t="s">
        <v>214</v>
      </c>
      <c r="AF58" s="1267" t="s">
        <v>215</v>
      </c>
      <c r="AG58" s="1267" t="s">
        <v>216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9BB4B-2DBA-FE17-5ED8-EC7AAADFA49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1160</v>
      </c>
      <c r="E5" s="2237"/>
      <c r="F5" s="2237"/>
      <c r="G5" s="2237"/>
      <c r="H5" s="2237"/>
      <c r="I5" s="2237"/>
      <c r="J5" s="2237"/>
      <c r="V5" s="505">
        <v>63</v>
      </c>
    </row>
    <row customHeight="1" ht="15.75">
      <c r="C6" s="176"/>
      <c r="D6" s="2176" t="str">
        <f>IF(org=0,"Не определено",org)</f>
        <v>ПАО "ОГК-2"</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120</v>
      </c>
      <c r="J8" s="752"/>
      <c r="K8" s="417"/>
      <c r="U8" s="675"/>
      <c r="V8" s="758">
        <v>1</v>
      </c>
    </row>
    <row customHeight="1" ht="15.75">
      <c r="C9" s="176"/>
      <c r="D9" s="711"/>
      <c r="E9" s="2367" t="s">
        <v>108</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90</v>
      </c>
      <c r="E13" s="807" t="s">
        <v>309</v>
      </c>
      <c r="F13" s="807" t="s">
        <v>572</v>
      </c>
      <c r="G13" s="808" t="s">
        <v>310</v>
      </c>
      <c r="H13" s="807" t="s">
        <v>397</v>
      </c>
      <c r="I13" s="808" t="s">
        <v>310</v>
      </c>
      <c r="J13" s="807" t="s">
        <v>397</v>
      </c>
      <c r="K13" s="2232"/>
      <c r="V13" s="505">
        <v>34</v>
      </c>
    </row>
    <row customHeight="1" ht="15" hidden="1">
      <c r="C14" s="176"/>
      <c r="D14" s="593" t="s">
        <v>112</v>
      </c>
      <c r="E14" s="593" t="s">
        <v>113</v>
      </c>
      <c r="F14" s="593" t="s">
        <v>92</v>
      </c>
      <c r="G14" s="659" t="str">
        <f>G1&amp;".1"</f>
        <v>4.1</v>
      </c>
      <c r="H14" s="659"/>
      <c r="I14" s="659" t="str">
        <f>I1&amp;".1"</f>
        <v>4.1</v>
      </c>
      <c r="J14" s="659"/>
      <c r="K14" s="289"/>
      <c r="V14" s="505">
        <v>0</v>
      </c>
    </row>
    <row customHeight="1" ht="22.5" hidden="1">
      <c r="A15" s="505"/>
      <c r="C15" s="526"/>
      <c r="D15" s="521">
        <v>1</v>
      </c>
      <c r="E15" s="677" t="s">
        <v>814</v>
      </c>
      <c r="F15" s="521" t="s">
        <v>815</v>
      </c>
      <c r="G15" s="678"/>
      <c r="H15" s="678"/>
      <c r="I15" s="678"/>
      <c r="J15" s="678"/>
      <c r="K15" s="289" t="s">
        <v>816</v>
      </c>
      <c r="V15" s="505">
        <v>0</v>
      </c>
    </row>
    <row customHeight="1" ht="22.5" hidden="1">
      <c r="A16" s="505"/>
      <c r="C16" s="526"/>
      <c r="D16" s="521">
        <v>2</v>
      </c>
      <c r="E16" s="279" t="s">
        <v>817</v>
      </c>
      <c r="F16" s="521" t="s">
        <v>818</v>
      </c>
      <c r="G16" s="678"/>
      <c r="H16" s="678"/>
      <c r="I16" s="678"/>
      <c r="J16" s="678"/>
      <c r="K16" s="289" t="s">
        <v>819</v>
      </c>
      <c r="V16" s="505">
        <v>0</v>
      </c>
    </row>
    <row customHeight="1" ht="123.75" hidden="1">
      <c r="A17" s="505"/>
      <c r="C17" s="526"/>
      <c r="D17" s="521">
        <v>3</v>
      </c>
      <c r="E17" s="279" t="s">
        <v>1161</v>
      </c>
      <c r="F17" s="521" t="s">
        <v>313</v>
      </c>
      <c r="G17" s="678"/>
      <c r="H17" s="678"/>
      <c r="I17" s="678"/>
      <c r="J17" s="678"/>
      <c r="K17" s="289" t="s">
        <v>1162</v>
      </c>
      <c r="V17" s="505">
        <v>0</v>
      </c>
    </row>
    <row customHeight="1" ht="48.29999999999999">
      <c r="A18" s="505"/>
      <c r="C18" s="526"/>
      <c r="D18" s="521">
        <v>3</v>
      </c>
      <c r="E18" s="279" t="s">
        <v>820</v>
      </c>
      <c r="F18" s="521" t="s">
        <v>313</v>
      </c>
      <c r="G18" s="809" t="s">
        <v>313</v>
      </c>
      <c r="H18" s="810" t="s">
        <v>313</v>
      </c>
      <c r="I18" s="521" t="s">
        <v>313</v>
      </c>
      <c r="J18" s="578" t="s">
        <v>313</v>
      </c>
      <c r="K18" s="289" t="s">
        <v>1163</v>
      </c>
      <c r="V18" s="505">
        <v>46</v>
      </c>
    </row>
    <row customHeight="1" ht="35.699999999999996">
      <c r="A19" s="505"/>
      <c r="C19" s="526"/>
      <c r="D19" s="539" t="s">
        <v>331</v>
      </c>
      <c r="E19" s="559" t="s">
        <v>822</v>
      </c>
      <c r="F19" s="521" t="s">
        <v>823</v>
      </c>
      <c r="G19" s="817"/>
      <c r="H19" s="106"/>
      <c r="I19" s="817"/>
      <c r="J19" s="818"/>
      <c r="K19" s="679"/>
      <c r="V19" s="505">
        <v>34</v>
      </c>
    </row>
    <row customHeight="1" ht="35.699999999999996">
      <c r="A20" s="505"/>
      <c r="C20" s="526"/>
      <c r="D20" s="1890" t="s">
        <v>339</v>
      </c>
      <c r="E20" s="559" t="s">
        <v>824</v>
      </c>
      <c r="F20" s="521" t="s">
        <v>825</v>
      </c>
      <c r="G20" s="817"/>
      <c r="H20" s="106"/>
      <c r="I20" s="817"/>
      <c r="J20" s="106"/>
      <c r="K20" s="679"/>
      <c r="V20" s="505">
        <v>34</v>
      </c>
    </row>
    <row customHeight="1" ht="48.29999999999999">
      <c r="A21" s="505"/>
      <c r="C21" s="526"/>
      <c r="D21" s="1890" t="s">
        <v>341</v>
      </c>
      <c r="E21" s="559" t="s">
        <v>826</v>
      </c>
      <c r="F21" s="521" t="s">
        <v>577</v>
      </c>
      <c r="G21" s="680"/>
      <c r="H21" s="106"/>
      <c r="I21" s="680"/>
      <c r="J21" s="106"/>
      <c r="K21" s="679"/>
      <c r="V21" s="505">
        <v>46</v>
      </c>
    </row>
    <row customHeight="1" ht="67.5" hidden="1">
      <c r="A22" s="505"/>
      <c r="C22" s="526"/>
      <c r="D22" s="521">
        <v>5</v>
      </c>
      <c r="E22" s="279" t="s">
        <v>1164</v>
      </c>
      <c r="F22" s="521" t="s">
        <v>564</v>
      </c>
      <c r="G22" s="681"/>
      <c r="H22" s="682"/>
      <c r="I22" s="681"/>
      <c r="J22" s="682"/>
      <c r="K22" s="289" t="s">
        <v>1165</v>
      </c>
      <c r="V22" s="505">
        <v>0</v>
      </c>
    </row>
    <row customHeight="1" ht="33.75" hidden="1">
      <c r="C23" s="451"/>
      <c r="D23" s="521">
        <v>6</v>
      </c>
      <c r="E23" s="279" t="s">
        <v>1166</v>
      </c>
      <c r="F23" s="521" t="s">
        <v>1167</v>
      </c>
      <c r="G23" s="681"/>
      <c r="H23" s="681"/>
      <c r="I23" s="681"/>
      <c r="J23" s="681"/>
      <c r="K23" s="289" t="s">
        <v>1168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7057892-8E5A-89FB-3668-2368E1B0E4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1169</v>
      </c>
      <c r="B1" s="1067" t="s">
        <v>1170</v>
      </c>
      <c r="C1" s="1067" t="s">
        <v>1171</v>
      </c>
      <c r="D1" s="1067" t="s">
        <v>1172</v>
      </c>
      <c r="E1" s="1067" t="s">
        <v>1173</v>
      </c>
      <c r="F1" s="1067" t="s">
        <v>1174</v>
      </c>
      <c r="G1" s="1067" t="s">
        <v>1175</v>
      </c>
      <c r="H1" s="1067" t="s">
        <v>1176</v>
      </c>
      <c r="I1" s="1067" t="s">
        <v>1177</v>
      </c>
      <c r="J1" s="1067" t="s">
        <v>1178</v>
      </c>
      <c r="K1" s="1067" t="s">
        <v>1179</v>
      </c>
      <c r="L1" s="1067" t="s">
        <v>1180</v>
      </c>
      <c r="M1" s="1067"/>
      <c r="N1" s="1067" t="s">
        <v>1181</v>
      </c>
      <c r="O1" s="1067" t="s">
        <v>1182</v>
      </c>
      <c r="P1" s="1067" t="s">
        <v>1183</v>
      </c>
      <c r="Q1" s="1067" t="s">
        <v>1184</v>
      </c>
      <c r="R1" s="1067" t="s">
        <v>1185</v>
      </c>
      <c r="S1" s="1067" t="s">
        <v>1186</v>
      </c>
      <c r="T1" s="1067" t="s">
        <v>1187</v>
      </c>
      <c r="U1" s="1067" t="s">
        <v>1188</v>
      </c>
      <c r="V1" s="1067"/>
      <c r="W1" s="797" t="s">
        <v>1189</v>
      </c>
      <c r="X1" s="1067" t="s">
        <v>1190</v>
      </c>
      <c r="Y1" s="1067" t="s">
        <v>1191</v>
      </c>
      <c r="Z1" s="1067"/>
      <c r="AA1" s="1067" t="s">
        <v>1192</v>
      </c>
      <c r="AB1" s="1067"/>
      <c r="AC1" s="1067" t="s">
        <v>1193</v>
      </c>
      <c r="AD1" s="1067"/>
      <c r="AF1" s="1067" t="s">
        <v>1194</v>
      </c>
      <c r="AH1" s="1067" t="s">
        <v>1195</v>
      </c>
      <c r="AI1" s="1067" t="s">
        <v>1196</v>
      </c>
      <c r="AK1" s="1067" t="s">
        <v>1197</v>
      </c>
      <c r="AM1" s="1067" t="s">
        <v>1198</v>
      </c>
      <c r="AP1" s="1067" t="s">
        <v>1199</v>
      </c>
      <c r="AQ1" s="1067" t="s">
        <v>1200</v>
      </c>
      <c r="AS1" s="1067" t="s">
        <v>1201</v>
      </c>
      <c r="AU1" s="1067" t="s">
        <v>1202</v>
      </c>
      <c r="AW1" s="1067" t="s">
        <v>1203</v>
      </c>
      <c r="AX1" s="1067" t="s">
        <v>1204</v>
      </c>
      <c r="AZ1" s="1152" t="s">
        <v>1205</v>
      </c>
      <c r="BB1" s="1067" t="s">
        <v>1206</v>
      </c>
      <c r="BC1" s="1067"/>
      <c r="BE1" s="1067" t="s">
        <v>1207</v>
      </c>
      <c r="BF1" s="1067" t="s">
        <v>1208</v>
      </c>
      <c r="BH1" s="1069" t="s">
        <v>813</v>
      </c>
      <c r="BI1" s="1070"/>
      <c r="BJ1" s="1071" t="s">
        <v>1209</v>
      </c>
      <c r="BK1" s="1070"/>
      <c r="BL1" s="1072" t="s">
        <v>912</v>
      </c>
      <c r="BM1" s="1070"/>
      <c r="BN1" s="1073" t="s">
        <v>1210</v>
      </c>
      <c r="BS1" s="1427"/>
    </row>
    <row customHeight="1" ht="11.25">
      <c r="A2" s="1074" t="s">
        <v>1211</v>
      </c>
      <c r="B2" s="1075">
        <v>2000</v>
      </c>
      <c r="C2" s="1075">
        <v>2022</v>
      </c>
      <c r="D2" s="1075" t="s">
        <v>63</v>
      </c>
      <c r="E2" s="1076" t="s">
        <v>1212</v>
      </c>
      <c r="F2" s="1076" t="s">
        <v>1213</v>
      </c>
      <c r="G2" s="1076" t="s">
        <v>1214</v>
      </c>
      <c r="H2" s="1077" t="s">
        <v>57</v>
      </c>
      <c r="I2" s="1076" t="s">
        <v>112</v>
      </c>
      <c r="J2" s="1076" t="s">
        <v>1215</v>
      </c>
      <c r="K2" s="1078" t="s">
        <v>1216</v>
      </c>
      <c r="L2" s="1079"/>
      <c r="M2" s="1078">
        <v>1</v>
      </c>
      <c r="N2" s="1162" t="s">
        <v>1217</v>
      </c>
      <c r="O2" s="1077" t="s">
        <v>455</v>
      </c>
      <c r="P2" s="1080" t="s">
        <v>37</v>
      </c>
      <c r="Q2" s="1081" t="s">
        <v>1218</v>
      </c>
      <c r="R2" s="143" t="s">
        <v>1219</v>
      </c>
      <c r="S2" s="143" t="s">
        <v>1220</v>
      </c>
      <c r="T2" s="1082" t="s">
        <v>1221</v>
      </c>
      <c r="U2" s="1079" t="s">
        <v>1222</v>
      </c>
      <c r="V2" s="1083">
        <v>1</v>
      </c>
      <c r="W2" s="1084"/>
      <c r="X2" s="1084" t="s">
        <v>1223</v>
      </c>
      <c r="Y2" s="1075" t="s">
        <v>1224</v>
      </c>
      <c r="Z2" s="1085"/>
      <c r="AA2" s="1075" t="s">
        <v>1225</v>
      </c>
      <c r="AB2" s="1086" t="s">
        <v>1225</v>
      </c>
      <c r="AC2" s="1075" t="s">
        <v>1226</v>
      </c>
      <c r="AD2" s="1086" t="s">
        <v>1226</v>
      </c>
      <c r="AF2" s="1077" t="s">
        <v>1222</v>
      </c>
      <c r="AH2" s="1076" t="s">
        <v>1227</v>
      </c>
      <c r="AI2" s="1076" t="s">
        <v>1227</v>
      </c>
      <c r="AK2" s="1076" t="s">
        <v>1228</v>
      </c>
      <c r="AM2" s="1076" t="s">
        <v>1229</v>
      </c>
      <c r="AP2" s="1087" t="s">
        <v>1223</v>
      </c>
      <c r="AQ2" s="1088" t="s">
        <v>1223</v>
      </c>
      <c r="AS2" s="1075" t="s">
        <v>1230</v>
      </c>
      <c r="AU2" s="1120" t="s">
        <v>1231</v>
      </c>
      <c r="AW2" s="1120" t="s">
        <v>1232</v>
      </c>
      <c r="AX2" s="1120" t="s">
        <v>1232</v>
      </c>
      <c r="AZ2" s="1120" t="s">
        <v>55</v>
      </c>
      <c r="BB2" s="1120" t="s">
        <v>1233</v>
      </c>
      <c r="BC2" s="1120" t="s">
        <v>1234</v>
      </c>
      <c r="BE2" s="1120">
        <v>2000</v>
      </c>
      <c r="BF2" s="1120" t="s">
        <v>1235</v>
      </c>
    </row>
    <row customHeight="1" ht="11.25">
      <c r="A3" s="1074" t="s">
        <v>1236</v>
      </c>
      <c r="B3" s="1075">
        <v>2001</v>
      </c>
      <c r="C3" s="1075">
        <v>2023</v>
      </c>
      <c r="D3" s="1075" t="s">
        <v>19</v>
      </c>
      <c r="E3" s="1076" t="s">
        <v>1237</v>
      </c>
      <c r="F3" s="1076" t="s">
        <v>1238</v>
      </c>
      <c r="G3" s="1076" t="s">
        <v>1239</v>
      </c>
      <c r="H3" s="1077" t="s">
        <v>1240</v>
      </c>
      <c r="I3" s="1076" t="s">
        <v>113</v>
      </c>
      <c r="J3" s="1076" t="s">
        <v>562</v>
      </c>
      <c r="K3" s="1078" t="s">
        <v>1241</v>
      </c>
      <c r="L3" s="1079">
        <f>_xlfn.IFERROR(MATCH(K3,OFFER_METHOD,0),0)</f>
        <v>0</v>
      </c>
      <c r="M3" s="1078">
        <v>2</v>
      </c>
      <c r="N3" s="1162" t="s">
        <v>1242</v>
      </c>
      <c r="O3" s="1077" t="s">
        <v>1243</v>
      </c>
      <c r="P3" s="1080" t="s">
        <v>1244</v>
      </c>
      <c r="Q3" s="1081" t="s">
        <v>1245</v>
      </c>
      <c r="R3" s="143" t="s">
        <v>1246</v>
      </c>
      <c r="S3" s="143" t="s">
        <v>1247</v>
      </c>
      <c r="T3" s="1082" t="s">
        <v>1248</v>
      </c>
      <c r="U3" s="1079" t="s">
        <v>1249</v>
      </c>
      <c r="V3" s="1083">
        <v>2</v>
      </c>
      <c r="W3" s="1084"/>
      <c r="X3" s="1084" t="s">
        <v>1250</v>
      </c>
      <c r="Y3" s="1075" t="s">
        <v>1224</v>
      </c>
      <c r="Z3" s="1085"/>
      <c r="AA3" s="1075" t="s">
        <v>1251</v>
      </c>
      <c r="AB3" s="1086" t="s">
        <v>1251</v>
      </c>
      <c r="AC3" s="1075" t="s">
        <v>1252</v>
      </c>
      <c r="AD3" s="1086" t="s">
        <v>1252</v>
      </c>
      <c r="AF3" s="1077" t="s">
        <v>1249</v>
      </c>
      <c r="AH3" s="1076" t="s">
        <v>1253</v>
      </c>
      <c r="AI3" s="1076" t="s">
        <v>1254</v>
      </c>
      <c r="AK3" s="1076" t="s">
        <v>1255</v>
      </c>
      <c r="AM3" s="1076" t="s">
        <v>1256</v>
      </c>
      <c r="AP3" s="1087" t="s">
        <v>1257</v>
      </c>
      <c r="AQ3" s="1088" t="s">
        <v>1257</v>
      </c>
      <c r="AS3" s="1075" t="s">
        <v>1258</v>
      </c>
      <c r="AU3" s="1120" t="s">
        <v>1259</v>
      </c>
      <c r="AW3" s="1120" t="s">
        <v>1260</v>
      </c>
      <c r="AX3" s="1120" t="s">
        <v>1260</v>
      </c>
      <c r="AZ3" s="1120" t="s">
        <v>1261</v>
      </c>
      <c r="BB3" s="1120" t="s">
        <v>1262</v>
      </c>
      <c r="BC3" s="1120" t="s">
        <v>1234</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1274</v>
      </c>
      <c r="H4" s="1077" t="s">
        <v>1275</v>
      </c>
      <c r="I4" s="1076" t="s">
        <v>92</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1224</v>
      </c>
      <c r="Z4" s="1091"/>
      <c r="AC4" s="1075" t="s">
        <v>1286</v>
      </c>
      <c r="AD4" s="1086" t="s">
        <v>1286</v>
      </c>
      <c r="AF4" s="1077" t="s">
        <v>1284</v>
      </c>
      <c r="AH4" s="1077" t="s">
        <v>1287</v>
      </c>
      <c r="AK4" s="1076" t="s">
        <v>1288</v>
      </c>
      <c r="AM4" s="1076" t="s">
        <v>1289</v>
      </c>
      <c r="AP4" s="1087" t="s">
        <v>1250</v>
      </c>
      <c r="AQ4" s="1088" t="s">
        <v>1250</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1308</v>
      </c>
      <c r="H5" s="1077" t="s">
        <v>1309</v>
      </c>
      <c r="I5" s="1076" t="s">
        <v>93</v>
      </c>
      <c r="K5" s="1078" t="s">
        <v>1310</v>
      </c>
      <c r="L5" s="1079">
        <f>_xlfn.IFERROR(MATCH(K5,OFFER_METHOD,0),0)</f>
        <v>0</v>
      </c>
      <c r="M5" s="1078">
        <v>4</v>
      </c>
      <c r="N5" s="1092" t="s">
        <v>1311</v>
      </c>
      <c r="O5" s="1076" t="s">
        <v>1312</v>
      </c>
      <c r="Q5" s="1081" t="s">
        <v>1313</v>
      </c>
      <c r="R5" s="143" t="s">
        <v>1314</v>
      </c>
      <c r="T5" s="1077" t="s">
        <v>1315</v>
      </c>
      <c r="U5" s="1079" t="s">
        <v>1316</v>
      </c>
      <c r="V5" s="1083">
        <v>4</v>
      </c>
      <c r="W5" s="1084"/>
      <c r="X5" s="1084" t="s">
        <v>175</v>
      </c>
      <c r="Y5" s="1075" t="s">
        <v>1317</v>
      </c>
      <c r="Z5" s="1091">
        <v>1</v>
      </c>
      <c r="AF5" s="1077" t="s">
        <v>1318</v>
      </c>
      <c r="AH5" s="1076" t="s">
        <v>1319</v>
      </c>
      <c r="AK5" s="1076" t="s">
        <v>1320</v>
      </c>
      <c r="AM5" s="1076" t="s">
        <v>1321</v>
      </c>
      <c r="AP5" s="1087" t="s">
        <v>175</v>
      </c>
      <c r="AQ5" s="1088" t="s">
        <v>175</v>
      </c>
      <c r="AU5" s="1120" t="s">
        <v>1322</v>
      </c>
      <c r="AW5" s="1120" t="s">
        <v>1323</v>
      </c>
      <c r="AX5" s="1120" t="s">
        <v>1323</v>
      </c>
      <c r="AZ5" s="1120" t="s">
        <v>1324</v>
      </c>
      <c r="BB5" s="1120" t="s">
        <v>1325</v>
      </c>
      <c r="BC5" s="1120" t="s">
        <v>1326</v>
      </c>
      <c r="BE5" s="1120">
        <v>2003</v>
      </c>
      <c r="BF5" s="1120" t="s">
        <v>1327</v>
      </c>
      <c r="BH5" s="1068" t="s">
        <v>1328</v>
      </c>
      <c r="BJ5" s="1068" t="s">
        <v>1328</v>
      </c>
      <c r="BL5" s="1068" t="s">
        <v>1328</v>
      </c>
      <c r="BN5" s="1068" t="s">
        <v>1329</v>
      </c>
      <c r="BQ5" s="1281">
        <v>4213775</v>
      </c>
      <c r="BR5" s="1068" t="s">
        <v>1223</v>
      </c>
      <c r="BS5" s="1429"/>
      <c r="BT5" s="1281">
        <v>64236871</v>
      </c>
      <c r="BU5" s="1068" t="s">
        <v>236</v>
      </c>
      <c r="BV5" s="1070"/>
      <c r="BW5" s="1695">
        <v>4213767</v>
      </c>
      <c r="BX5" s="1693" t="s">
        <v>1330</v>
      </c>
      <c r="BZ5" s="1281">
        <v>64237509</v>
      </c>
      <c r="CA5" s="1295" t="s">
        <v>1331</v>
      </c>
    </row>
    <row customHeight="1" ht="11.25">
      <c r="A6" s="1074" t="s">
        <v>1332</v>
      </c>
      <c r="B6" s="1075">
        <v>2004</v>
      </c>
      <c r="C6" s="1075">
        <v>2026</v>
      </c>
      <c r="E6" s="1076" t="s">
        <v>1333</v>
      </c>
      <c r="F6" s="1093"/>
      <c r="H6" s="1077" t="s">
        <v>1334</v>
      </c>
      <c r="I6" s="1076" t="s">
        <v>114</v>
      </c>
      <c r="J6" s="1067" t="s">
        <v>1335</v>
      </c>
      <c r="L6" s="1079">
        <f>SUM(kind_of_control_method_filter)</f>
        <v>0</v>
      </c>
      <c r="N6" s="1092" t="s">
        <v>1336</v>
      </c>
      <c r="O6" s="1076" t="s">
        <v>1337</v>
      </c>
      <c r="R6" s="143" t="s">
        <v>1218</v>
      </c>
      <c r="T6" s="1077" t="s">
        <v>1338</v>
      </c>
      <c r="U6" s="1079" t="s">
        <v>1318</v>
      </c>
      <c r="V6" s="1083">
        <v>5</v>
      </c>
      <c r="W6" s="1084"/>
      <c r="X6" s="1075" t="s">
        <v>181</v>
      </c>
      <c r="Y6" s="1075" t="s">
        <v>1339</v>
      </c>
      <c r="Z6" s="1091"/>
      <c r="AA6" s="1094"/>
      <c r="AH6" s="1076" t="s">
        <v>1340</v>
      </c>
      <c r="AK6" s="1076" t="s">
        <v>1341</v>
      </c>
      <c r="AM6" s="1076" t="s">
        <v>1342</v>
      </c>
      <c r="AP6" s="1087" t="s">
        <v>181</v>
      </c>
      <c r="AQ6" s="1088" t="s">
        <v>181</v>
      </c>
      <c r="AU6" s="1120" t="s">
        <v>1343</v>
      </c>
      <c r="AW6" s="1120" t="s">
        <v>1344</v>
      </c>
      <c r="AX6" s="1120" t="s">
        <v>1344</v>
      </c>
      <c r="BB6" s="1120" t="s">
        <v>1345</v>
      </c>
      <c r="BC6" s="1120" t="s">
        <v>1326</v>
      </c>
      <c r="BE6" s="1120">
        <v>2004</v>
      </c>
      <c r="BF6" s="1120" t="s">
        <v>1346</v>
      </c>
      <c r="BH6" s="1068" t="s">
        <v>1347</v>
      </c>
      <c r="BJ6" s="1068" t="s">
        <v>1348</v>
      </c>
      <c r="BL6" s="1068" t="s">
        <v>1348</v>
      </c>
      <c r="BN6" s="1068" t="s">
        <v>1349</v>
      </c>
      <c r="BQ6" s="1281">
        <v>4213784</v>
      </c>
      <c r="BR6" s="1295" t="s">
        <v>1257</v>
      </c>
      <c r="BS6" s="1430"/>
      <c r="BT6" s="1281">
        <v>64236872</v>
      </c>
      <c r="BU6" s="1068" t="s">
        <v>241</v>
      </c>
      <c r="BV6" s="1070"/>
      <c r="BW6" s="1695">
        <v>4213768</v>
      </c>
      <c r="BX6" s="1693" t="s">
        <v>261</v>
      </c>
      <c r="BZ6" s="1281">
        <v>64237510</v>
      </c>
      <c r="CA6" s="1068" t="s">
        <v>1350</v>
      </c>
    </row>
    <row customHeight="1" ht="11.25">
      <c r="A7" s="1074" t="s">
        <v>1351</v>
      </c>
      <c r="B7" s="1075">
        <v>2005</v>
      </c>
      <c r="E7" s="1076" t="s">
        <v>1352</v>
      </c>
      <c r="F7" s="1093"/>
      <c r="H7" s="1077" t="s">
        <v>1353</v>
      </c>
      <c r="I7" s="1076" t="s">
        <v>94</v>
      </c>
      <c r="J7" s="1076" t="s">
        <v>1354</v>
      </c>
      <c r="N7" s="1096" t="s">
        <v>1355</v>
      </c>
      <c r="O7" s="1076" t="s">
        <v>1356</v>
      </c>
      <c r="U7" s="1079" t="s">
        <v>19</v>
      </c>
      <c r="V7" s="370" t="s">
        <v>94</v>
      </c>
      <c r="W7" s="1084"/>
      <c r="X7" s="1075" t="s">
        <v>187</v>
      </c>
      <c r="Y7" s="1075" t="s">
        <v>1317</v>
      </c>
      <c r="Z7" s="1091"/>
      <c r="AA7" s="1094"/>
      <c r="AH7" s="1076" t="s">
        <v>1357</v>
      </c>
      <c r="AK7" s="1076" t="s">
        <v>1358</v>
      </c>
      <c r="AM7" s="1076" t="s">
        <v>1359</v>
      </c>
      <c r="AP7" s="1087" t="s">
        <v>187</v>
      </c>
      <c r="AQ7" s="1088" t="s">
        <v>187</v>
      </c>
      <c r="AU7" s="1120" t="s">
        <v>1360</v>
      </c>
      <c r="AW7" s="1120" t="s">
        <v>1361</v>
      </c>
      <c r="AX7" s="1120" t="s">
        <v>1361</v>
      </c>
      <c r="AZ7" s="1067" t="s">
        <v>1362</v>
      </c>
      <c r="BB7" s="1120" t="s">
        <v>1363</v>
      </c>
      <c r="BC7" s="1120" t="s">
        <v>1326</v>
      </c>
      <c r="BE7" s="1120">
        <v>2005</v>
      </c>
      <c r="BF7" s="1120" t="s">
        <v>1364</v>
      </c>
      <c r="BH7" s="1068" t="s">
        <v>1365</v>
      </c>
      <c r="BJ7" s="1068" t="s">
        <v>1347</v>
      </c>
      <c r="BL7" s="1068" t="s">
        <v>1347</v>
      </c>
      <c r="BN7" s="1068" t="s">
        <v>1366</v>
      </c>
      <c r="BQ7" s="1281">
        <v>4213781</v>
      </c>
      <c r="BR7" s="1068" t="s">
        <v>1250</v>
      </c>
      <c r="BS7" s="1429"/>
      <c r="BT7" s="1281">
        <v>64236873</v>
      </c>
      <c r="BU7" s="1068" t="s">
        <v>246</v>
      </c>
      <c r="BV7" s="1070"/>
      <c r="BW7" s="1695">
        <v>4213769</v>
      </c>
      <c r="BX7" s="1693" t="s">
        <v>1367</v>
      </c>
      <c r="BZ7" s="1281">
        <v>64237511</v>
      </c>
      <c r="CA7" s="1068" t="s">
        <v>276</v>
      </c>
    </row>
    <row customHeight="1" ht="11.25">
      <c r="A8" s="1074" t="s">
        <v>1368</v>
      </c>
      <c r="B8" s="1075">
        <v>2006</v>
      </c>
      <c r="E8" s="1076" t="s">
        <v>1369</v>
      </c>
      <c r="F8" s="1093"/>
      <c r="H8" s="1077" t="s">
        <v>1370</v>
      </c>
      <c r="I8" s="1076" t="s">
        <v>95</v>
      </c>
      <c r="J8" s="1076" t="s">
        <v>1371</v>
      </c>
      <c r="N8" s="1163" t="s">
        <v>1372</v>
      </c>
      <c r="O8" s="1076" t="s">
        <v>1373</v>
      </c>
      <c r="V8" s="370" t="s">
        <v>95</v>
      </c>
      <c r="W8" s="1084"/>
      <c r="X8" s="1075" t="s">
        <v>193</v>
      </c>
      <c r="Y8" s="1075" t="s">
        <v>1317</v>
      </c>
      <c r="Z8" s="1091"/>
      <c r="AA8" s="1094"/>
      <c r="AK8" s="1076" t="s">
        <v>1374</v>
      </c>
      <c r="AP8" s="1087" t="s">
        <v>193</v>
      </c>
      <c r="AQ8" s="1088" t="s">
        <v>193</v>
      </c>
      <c r="AU8" s="1120" t="s">
        <v>1375</v>
      </c>
      <c r="AW8" s="1120" t="s">
        <v>1376</v>
      </c>
      <c r="AX8" s="1120" t="s">
        <v>1376</v>
      </c>
      <c r="AZ8" s="1120" t="s">
        <v>1377</v>
      </c>
      <c r="BB8" s="1120" t="s">
        <v>1378</v>
      </c>
      <c r="BC8" s="1120" t="s">
        <v>1326</v>
      </c>
      <c r="BE8" s="1120">
        <v>2006</v>
      </c>
      <c r="BF8" s="1120" t="s">
        <v>1379</v>
      </c>
      <c r="BH8" s="1068" t="s">
        <v>1380</v>
      </c>
      <c r="BJ8" s="1068" t="s">
        <v>1381</v>
      </c>
      <c r="BL8" s="1068" t="s">
        <v>1381</v>
      </c>
      <c r="BN8" s="1068" t="s">
        <v>1382</v>
      </c>
      <c r="BQ8" s="1281">
        <v>4213776</v>
      </c>
      <c r="BR8" s="1068" t="s">
        <v>175</v>
      </c>
      <c r="BS8" s="1429"/>
      <c r="BT8" s="1281">
        <v>64236874</v>
      </c>
      <c r="BU8" s="1295" t="s">
        <v>1383</v>
      </c>
      <c r="BV8" s="1070"/>
      <c r="BW8" s="1695">
        <v>4213770</v>
      </c>
      <c r="BX8" s="1696" t="s">
        <v>1384</v>
      </c>
      <c r="BZ8" s="1281">
        <v>64237512</v>
      </c>
      <c r="CA8" s="1068" t="s">
        <v>271</v>
      </c>
    </row>
    <row customHeight="1" ht="11.25">
      <c r="A9" s="1074" t="s">
        <v>1385</v>
      </c>
      <c r="B9" s="1075">
        <v>2007</v>
      </c>
      <c r="E9" s="1076" t="s">
        <v>1386</v>
      </c>
      <c r="F9" s="1093"/>
      <c r="G9" s="1067" t="s">
        <v>1387</v>
      </c>
      <c r="H9" s="1067" t="s">
        <v>1388</v>
      </c>
      <c r="I9" s="1076" t="s">
        <v>115</v>
      </c>
      <c r="O9" s="1076" t="s">
        <v>1389</v>
      </c>
      <c r="V9" s="370" t="s">
        <v>115</v>
      </c>
      <c r="W9" s="1084"/>
      <c r="X9" s="1075" t="s">
        <v>199</v>
      </c>
      <c r="Y9" s="1075" t="s">
        <v>1224</v>
      </c>
      <c r="Z9" s="1091">
        <v>1</v>
      </c>
      <c r="AA9" s="1094"/>
      <c r="AK9" s="1076" t="s">
        <v>1390</v>
      </c>
      <c r="AP9" s="1087" t="s">
        <v>1391</v>
      </c>
      <c r="AQ9" s="1088" t="s">
        <v>1391</v>
      </c>
      <c r="AW9" s="1120" t="s">
        <v>1392</v>
      </c>
      <c r="AX9" s="1120" t="s">
        <v>1392</v>
      </c>
      <c r="AZ9" s="1120" t="s">
        <v>1393</v>
      </c>
      <c r="BB9" s="1120" t="s">
        <v>1394</v>
      </c>
      <c r="BC9" s="1120" t="s">
        <v>1326</v>
      </c>
      <c r="BE9" s="1120">
        <v>2007</v>
      </c>
      <c r="BF9" s="1120" t="s">
        <v>1395</v>
      </c>
      <c r="BH9" s="1068" t="s">
        <v>1396</v>
      </c>
      <c r="BJ9" s="1068" t="s">
        <v>1397</v>
      </c>
      <c r="BL9" s="1068" t="s">
        <v>1397</v>
      </c>
      <c r="BN9" s="1068" t="s">
        <v>1398</v>
      </c>
      <c r="BQ9" s="1281">
        <v>4213777</v>
      </c>
      <c r="BR9" s="1068" t="s">
        <v>181</v>
      </c>
      <c r="BS9" s="1429"/>
      <c r="BT9" s="1281">
        <v>64236875</v>
      </c>
      <c r="BU9" s="1068" t="s">
        <v>251</v>
      </c>
      <c r="BV9" s="1070"/>
      <c r="BW9" s="1690"/>
      <c r="BX9" s="1690"/>
    </row>
    <row customHeight="1" ht="11.25">
      <c r="A10" s="1074" t="s">
        <v>1399</v>
      </c>
      <c r="B10" s="1075">
        <v>2008</v>
      </c>
      <c r="E10" s="1076" t="s">
        <v>1400</v>
      </c>
      <c r="F10" s="1093"/>
      <c r="G10" s="1076" t="s">
        <v>1401</v>
      </c>
      <c r="H10" s="1076" t="s">
        <v>1402</v>
      </c>
      <c r="I10" s="1076" t="s">
        <v>151</v>
      </c>
      <c r="J10" s="1067" t="s">
        <v>1403</v>
      </c>
      <c r="K10" s="1067" t="s">
        <v>1404</v>
      </c>
      <c r="O10" s="1076" t="s">
        <v>1405</v>
      </c>
      <c r="V10" s="371" t="s">
        <v>151</v>
      </c>
      <c r="W10" s="1097"/>
      <c r="X10" s="1097" t="s">
        <v>1406</v>
      </c>
      <c r="Y10" s="1098" t="s">
        <v>1407</v>
      </c>
      <c r="Z10" s="1091"/>
      <c r="AP10" s="1087" t="s">
        <v>1406</v>
      </c>
      <c r="AQ10" s="1088" t="s">
        <v>1406</v>
      </c>
      <c r="AW10" s="1120" t="s">
        <v>1408</v>
      </c>
      <c r="AX10" s="1120" t="s">
        <v>1408</v>
      </c>
      <c r="AZ10" s="1120" t="s">
        <v>1409</v>
      </c>
      <c r="BB10" s="1120" t="s">
        <v>1410</v>
      </c>
      <c r="BC10" s="1120" t="s">
        <v>1326</v>
      </c>
      <c r="BE10" s="1120">
        <v>2008</v>
      </c>
      <c r="BF10" s="1120" t="s">
        <v>1411</v>
      </c>
      <c r="BH10" s="1068" t="s">
        <v>1412</v>
      </c>
      <c r="BJ10" s="1068" t="s">
        <v>1413</v>
      </c>
      <c r="BL10" s="1068" t="s">
        <v>1413</v>
      </c>
      <c r="BN10" s="1068" t="s">
        <v>1414</v>
      </c>
      <c r="BQ10" s="1281">
        <v>4213778</v>
      </c>
      <c r="BR10" s="1068" t="s">
        <v>187</v>
      </c>
      <c r="BS10" s="1429"/>
      <c r="BT10" s="1281">
        <v>64236876</v>
      </c>
      <c r="BU10" s="1068" t="s">
        <v>231</v>
      </c>
      <c r="BV10" s="1070"/>
      <c r="BW10" s="1690"/>
      <c r="BX10" s="1690"/>
    </row>
    <row customHeight="1" ht="11.25">
      <c r="A11" s="1074" t="s">
        <v>1415</v>
      </c>
      <c r="B11" s="1075">
        <v>2009</v>
      </c>
      <c r="E11" s="1076" t="s">
        <v>1416</v>
      </c>
      <c r="F11" s="1093"/>
      <c r="G11" s="1076" t="s">
        <v>1417</v>
      </c>
      <c r="H11" s="1076" t="s">
        <v>1418</v>
      </c>
      <c r="I11" s="1076" t="s">
        <v>152</v>
      </c>
      <c r="J11" s="1077" t="s">
        <v>1419</v>
      </c>
      <c r="K11" s="1099" t="s">
        <v>1420</v>
      </c>
      <c r="O11" s="1077" t="s">
        <v>1421</v>
      </c>
      <c r="V11" s="370" t="s">
        <v>152</v>
      </c>
      <c r="W11" s="275"/>
      <c r="X11" s="1084" t="s">
        <v>1391</v>
      </c>
      <c r="Y11" s="1075" t="s">
        <v>1422</v>
      </c>
      <c r="Z11" s="1091"/>
      <c r="AP11" s="1087" t="s">
        <v>199</v>
      </c>
      <c r="AQ11" s="1089" t="s">
        <v>199</v>
      </c>
      <c r="AW11" s="1120" t="s">
        <v>1423</v>
      </c>
      <c r="AX11" s="1120" t="s">
        <v>1423</v>
      </c>
      <c r="AZ11" s="1120" t="s">
        <v>1424</v>
      </c>
      <c r="BB11" s="1120" t="s">
        <v>1425</v>
      </c>
      <c r="BC11" s="1120" t="s">
        <v>1326</v>
      </c>
      <c r="BE11" s="1120">
        <v>2009</v>
      </c>
      <c r="BF11" s="1120" t="s">
        <v>1426</v>
      </c>
      <c r="BH11" s="1068" t="s">
        <v>1427</v>
      </c>
      <c r="BJ11" s="1068" t="s">
        <v>1396</v>
      </c>
      <c r="BL11" s="1068" t="s">
        <v>1396</v>
      </c>
      <c r="BN11" s="1068" t="s">
        <v>1428</v>
      </c>
      <c r="BQ11" s="1281">
        <v>4213780</v>
      </c>
      <c r="BR11" s="1068" t="s">
        <v>193</v>
      </c>
      <c r="BS11" s="1429"/>
      <c r="BW11" s="1690"/>
      <c r="BX11" s="1690"/>
    </row>
    <row customHeight="1" ht="11.25">
      <c r="A12" s="1074" t="s">
        <v>1429</v>
      </c>
      <c r="B12" s="1075">
        <v>2010</v>
      </c>
      <c r="E12" s="1076" t="s">
        <v>1430</v>
      </c>
      <c r="F12" s="1093"/>
      <c r="G12" s="1076" t="s">
        <v>1418</v>
      </c>
      <c r="I12" s="1076" t="s">
        <v>153</v>
      </c>
      <c r="J12" s="1077" t="s">
        <v>1431</v>
      </c>
      <c r="K12" s="1099" t="s">
        <v>1432</v>
      </c>
      <c r="O12" s="1077" t="s">
        <v>1218</v>
      </c>
      <c r="V12" s="370" t="s">
        <v>153</v>
      </c>
      <c r="W12" s="1089"/>
      <c r="X12" s="1084" t="s">
        <v>1433</v>
      </c>
      <c r="Y12" s="1075" t="s">
        <v>1224</v>
      </c>
      <c r="AP12" s="1087"/>
      <c r="AW12" s="1120" t="s">
        <v>152</v>
      </c>
      <c r="AX12" s="1120" t="s">
        <v>152</v>
      </c>
      <c r="AZ12" s="1120" t="s">
        <v>1434</v>
      </c>
      <c r="BB12" s="1120" t="s">
        <v>1435</v>
      </c>
      <c r="BC12" s="1120" t="s">
        <v>1326</v>
      </c>
      <c r="BE12" s="1120">
        <v>2010</v>
      </c>
      <c r="BF12" s="1120" t="s">
        <v>1436</v>
      </c>
      <c r="BH12" s="1068" t="s">
        <v>1437</v>
      </c>
      <c r="BJ12" s="1068" t="s">
        <v>1438</v>
      </c>
      <c r="BL12" s="1068" t="s">
        <v>1438</v>
      </c>
      <c r="BN12" s="1068" t="s">
        <v>1439</v>
      </c>
      <c r="BQ12" s="1281">
        <v>4213779</v>
      </c>
      <c r="BR12" s="1068" t="s">
        <v>1391</v>
      </c>
      <c r="BS12" s="1429"/>
      <c r="BT12" s="1070"/>
      <c r="BU12" s="1070"/>
      <c r="BV12" s="1070"/>
      <c r="BW12" s="1690"/>
      <c r="BX12" s="1690"/>
    </row>
    <row customHeight="1" ht="11.25">
      <c r="A13" s="1074" t="s">
        <v>1440</v>
      </c>
      <c r="B13" s="1075">
        <v>2011</v>
      </c>
      <c r="E13" s="1076" t="s">
        <v>1441</v>
      </c>
      <c r="F13" s="1093"/>
      <c r="I13" s="1076" t="s">
        <v>154</v>
      </c>
      <c r="K13" s="1099" t="s">
        <v>1390</v>
      </c>
      <c r="V13" s="370" t="s">
        <v>154</v>
      </c>
      <c r="W13" s="1089"/>
      <c r="X13" s="1089"/>
      <c r="Y13" s="1089"/>
      <c r="AW13" s="1120" t="s">
        <v>153</v>
      </c>
      <c r="AX13" s="1120" t="s">
        <v>153</v>
      </c>
      <c r="BB13" s="1120" t="s">
        <v>1442</v>
      </c>
      <c r="BC13" s="1120" t="s">
        <v>1443</v>
      </c>
      <c r="BE13" s="1120">
        <v>2011</v>
      </c>
      <c r="BF13" s="1120" t="s">
        <v>1444</v>
      </c>
      <c r="BH13" s="1068" t="s">
        <v>1445</v>
      </c>
      <c r="BJ13" s="1068" t="s">
        <v>1427</v>
      </c>
      <c r="BL13" s="1068" t="s">
        <v>1427</v>
      </c>
      <c r="BN13" s="1068" t="s">
        <v>1446</v>
      </c>
      <c r="BQ13" s="1281">
        <v>4213783</v>
      </c>
      <c r="BR13" s="1068" t="s">
        <v>1406</v>
      </c>
      <c r="BS13" s="1429"/>
      <c r="BT13" s="1070"/>
      <c r="BU13" s="1070"/>
      <c r="BV13" s="1070"/>
      <c r="BW13" s="1694"/>
      <c r="BX13" s="1690"/>
    </row>
    <row customHeight="1" ht="11.25">
      <c r="A14" s="1074" t="s">
        <v>1447</v>
      </c>
      <c r="B14" s="1075">
        <v>2012</v>
      </c>
      <c r="I14" s="1076" t="s">
        <v>155</v>
      </c>
      <c r="J14" s="1067" t="s">
        <v>1448</v>
      </c>
      <c r="N14" s="1067" t="s">
        <v>1449</v>
      </c>
      <c r="V14" s="1083">
        <v>13</v>
      </c>
      <c r="W14" s="1084"/>
      <c r="X14" s="1084" t="s">
        <v>1257</v>
      </c>
      <c r="Y14" s="1075" t="s">
        <v>1224</v>
      </c>
      <c r="AW14" s="1120" t="s">
        <v>154</v>
      </c>
      <c r="AX14" s="1120" t="s">
        <v>154</v>
      </c>
      <c r="AZ14" s="1067" t="s">
        <v>1450</v>
      </c>
      <c r="BB14" s="1120" t="s">
        <v>1451</v>
      </c>
      <c r="BC14" s="1120" t="s">
        <v>1443</v>
      </c>
      <c r="BE14" s="1120">
        <v>2012</v>
      </c>
      <c r="BH14" s="1068" t="s">
        <v>1366</v>
      </c>
      <c r="BJ14" s="1217" t="s">
        <v>1452</v>
      </c>
      <c r="BL14" s="1217" t="s">
        <v>1452</v>
      </c>
      <c r="BN14" s="1068" t="s">
        <v>1453</v>
      </c>
      <c r="BQ14" s="1281">
        <v>4213782</v>
      </c>
      <c r="BR14" s="1068" t="s">
        <v>199</v>
      </c>
      <c r="BS14" s="1429"/>
      <c r="BT14" s="1070"/>
      <c r="BU14" s="1070"/>
      <c r="BV14" s="1070"/>
      <c r="BW14" s="1694"/>
      <c r="BX14" s="1690"/>
    </row>
    <row customHeight="1" ht="19.5">
      <c r="A15" s="1074" t="s">
        <v>1454</v>
      </c>
      <c r="B15" s="1075">
        <v>2013</v>
      </c>
      <c r="E15" s="1698" t="s">
        <v>1455</v>
      </c>
      <c r="G15" s="1067" t="s">
        <v>1456</v>
      </c>
      <c r="H15" s="1067" t="s">
        <v>1457</v>
      </c>
      <c r="I15" s="1078" t="s">
        <v>156</v>
      </c>
      <c r="J15" s="1089" t="s">
        <v>589</v>
      </c>
      <c r="N15" s="1158" t="s">
        <v>1458</v>
      </c>
      <c r="X15" s="1087"/>
      <c r="AW15" s="1120" t="s">
        <v>155</v>
      </c>
      <c r="AX15" s="1120" t="s">
        <v>155</v>
      </c>
      <c r="AZ15" s="1120" t="s">
        <v>1377</v>
      </c>
      <c r="BB15" s="1120" t="s">
        <v>1459</v>
      </c>
      <c r="BC15" s="1120" t="s">
        <v>1443</v>
      </c>
      <c r="BE15" s="1120">
        <v>2013</v>
      </c>
      <c r="BH15" s="1068" t="s">
        <v>1382</v>
      </c>
      <c r="BJ15" s="1217" t="s">
        <v>1460</v>
      </c>
      <c r="BL15" s="1217" t="s">
        <v>1460</v>
      </c>
      <c r="BN15" s="1068" t="s">
        <v>1461</v>
      </c>
      <c r="BR15" s="1070"/>
      <c r="BS15" s="1431"/>
      <c r="BT15" s="1070"/>
      <c r="BU15" s="1070"/>
      <c r="BV15" s="1070"/>
      <c r="BW15" s="1694"/>
      <c r="BX15" s="1690"/>
    </row>
    <row customHeight="1" ht="21">
      <c r="A16" s="1870" t="s">
        <v>1462</v>
      </c>
      <c r="B16" s="1075">
        <v>2014</v>
      </c>
      <c r="E16" s="1699" t="s">
        <v>1463</v>
      </c>
      <c r="G16" s="1076" t="s">
        <v>1464</v>
      </c>
      <c r="H16" s="1076" t="s">
        <v>1465</v>
      </c>
      <c r="I16" s="1078" t="s">
        <v>1466</v>
      </c>
      <c r="J16" s="1089" t="s">
        <v>562</v>
      </c>
      <c r="N16" s="1158" t="s">
        <v>1467</v>
      </c>
      <c r="AW16" s="1120" t="s">
        <v>156</v>
      </c>
      <c r="AX16" s="1120" t="s">
        <v>156</v>
      </c>
      <c r="AZ16" s="1120" t="s">
        <v>1393</v>
      </c>
      <c r="BB16" s="1120" t="s">
        <v>1468</v>
      </c>
      <c r="BC16" s="1120" t="s">
        <v>1443</v>
      </c>
      <c r="BE16" s="1120">
        <v>2014</v>
      </c>
      <c r="BH16" s="1068" t="s">
        <v>1398</v>
      </c>
      <c r="BJ16" s="1217" t="s">
        <v>1469</v>
      </c>
      <c r="BL16" s="1217" t="s">
        <v>1469</v>
      </c>
      <c r="BN16" s="1068" t="s">
        <v>1470</v>
      </c>
      <c r="BR16" s="1070"/>
      <c r="BS16" s="1431"/>
      <c r="BT16" s="1070"/>
      <c r="BU16" s="1070"/>
      <c r="BV16" s="1070"/>
      <c r="BW16" s="1694"/>
      <c r="BX16" s="1690"/>
    </row>
    <row customHeight="1" ht="21">
      <c r="A17" s="1074" t="s">
        <v>1471</v>
      </c>
      <c r="B17" s="1075">
        <v>2015</v>
      </c>
      <c r="G17" s="1076" t="s">
        <v>1418</v>
      </c>
      <c r="H17" s="1076" t="s">
        <v>1418</v>
      </c>
      <c r="I17" s="1076" t="s">
        <v>1472</v>
      </c>
      <c r="N17" s="1158" t="s">
        <v>1473</v>
      </c>
      <c r="X17" s="1087"/>
      <c r="AW17" s="1120" t="s">
        <v>1466</v>
      </c>
      <c r="AX17" s="1120" t="s">
        <v>1466</v>
      </c>
      <c r="AZ17" s="1120" t="s">
        <v>1474</v>
      </c>
      <c r="BB17" s="1120" t="s">
        <v>1475</v>
      </c>
      <c r="BC17" s="1120" t="s">
        <v>1326</v>
      </c>
      <c r="BE17" s="1120">
        <v>2015</v>
      </c>
      <c r="BH17" s="1068" t="s">
        <v>1414</v>
      </c>
      <c r="BJ17" s="1217" t="s">
        <v>1476</v>
      </c>
      <c r="BL17" s="1217" t="s">
        <v>1476</v>
      </c>
      <c r="BN17" s="1068" t="s">
        <v>1477</v>
      </c>
      <c r="BR17" s="1067" t="s">
        <v>1268</v>
      </c>
      <c r="BS17" s="1428"/>
      <c r="BU17" s="1067" t="s">
        <v>1478</v>
      </c>
      <c r="BV17" s="1070"/>
      <c r="BW17" s="1690"/>
      <c r="BX17" s="1692" t="s">
        <v>1479</v>
      </c>
      <c r="CA17" s="1067" t="s">
        <v>1480</v>
      </c>
      <c r="CD17" s="1067" t="s">
        <v>1481</v>
      </c>
    </row>
    <row customHeight="1" ht="21">
      <c r="A18" s="1074" t="s">
        <v>1482</v>
      </c>
      <c r="B18" s="1075">
        <v>2016</v>
      </c>
      <c r="E18" s="2005" t="s">
        <v>1483</v>
      </c>
      <c r="I18" s="1076" t="s">
        <v>1484</v>
      </c>
      <c r="N18" s="1158" t="s">
        <v>1485</v>
      </c>
      <c r="X18" s="1087"/>
      <c r="AW18" s="1120" t="s">
        <v>1472</v>
      </c>
      <c r="AX18" s="1120" t="s">
        <v>1472</v>
      </c>
      <c r="BB18" s="1120" t="s">
        <v>1486</v>
      </c>
      <c r="BC18" s="1120" t="s">
        <v>1326</v>
      </c>
      <c r="BE18" s="1120">
        <v>2016</v>
      </c>
      <c r="BH18" s="1068" t="s">
        <v>1428</v>
      </c>
      <c r="BJ18" s="1217" t="s">
        <v>1487</v>
      </c>
      <c r="BL18" s="1217" t="s">
        <v>1487</v>
      </c>
      <c r="BN18" s="1068" t="s">
        <v>1488</v>
      </c>
      <c r="BQ18" s="1432" t="s">
        <v>1298</v>
      </c>
      <c r="BR18" s="1159" t="s">
        <v>1299</v>
      </c>
      <c r="BS18" s="274"/>
      <c r="BT18" s="1432" t="s">
        <v>1489</v>
      </c>
      <c r="BU18" s="1159" t="s">
        <v>1490</v>
      </c>
      <c r="BV18" s="1070"/>
      <c r="BW18" s="1697" t="s">
        <v>1491</v>
      </c>
      <c r="BX18" s="1691" t="s">
        <v>1492</v>
      </c>
      <c r="BZ18" s="1432" t="s">
        <v>1493</v>
      </c>
      <c r="CA18" s="1159" t="s">
        <v>1494</v>
      </c>
      <c r="CC18" s="1432" t="s">
        <v>1495</v>
      </c>
      <c r="CD18" s="1159" t="s">
        <v>1496</v>
      </c>
    </row>
    <row customHeight="1" ht="21">
      <c r="A19" s="1870" t="s">
        <v>1497</v>
      </c>
      <c r="B19" s="1075">
        <v>2017</v>
      </c>
      <c r="E19" s="1074" t="s">
        <v>163</v>
      </c>
      <c r="I19" s="1076" t="s">
        <v>1498</v>
      </c>
      <c r="N19" s="1158" t="s">
        <v>1499</v>
      </c>
      <c r="X19" s="1087"/>
      <c r="AW19" s="1120" t="s">
        <v>1484</v>
      </c>
      <c r="AX19" s="1120" t="s">
        <v>1484</v>
      </c>
      <c r="AZ19" s="1067" t="s">
        <v>1500</v>
      </c>
      <c r="BB19" s="1120" t="s">
        <v>1501</v>
      </c>
      <c r="BC19" s="1120" t="s">
        <v>1326</v>
      </c>
      <c r="BE19" s="1120">
        <v>2017</v>
      </c>
      <c r="BH19" s="1068" t="s">
        <v>1502</v>
      </c>
      <c r="BJ19" s="1217" t="s">
        <v>1503</v>
      </c>
      <c r="BL19" s="1217" t="s">
        <v>1503</v>
      </c>
      <c r="BQ19" s="1281">
        <v>4190064</v>
      </c>
      <c r="BR19" s="1068" t="s">
        <v>1504</v>
      </c>
      <c r="BS19" s="1429"/>
      <c r="BT19" s="1281">
        <v>4189671</v>
      </c>
      <c r="BU19" s="1068" t="s">
        <v>1505</v>
      </c>
      <c r="BV19" s="1070"/>
      <c r="BW19" s="1695">
        <v>4189706</v>
      </c>
      <c r="BX19" s="1693" t="s">
        <v>1506</v>
      </c>
      <c r="BZ19" s="1281">
        <v>4189714</v>
      </c>
      <c r="CA19" s="1068" t="s">
        <v>1507</v>
      </c>
      <c r="CC19" s="1281">
        <v>4189708</v>
      </c>
      <c r="CD19" s="1068" t="s">
        <v>1508</v>
      </c>
    </row>
    <row customHeight="1" ht="21">
      <c r="A20" s="1074" t="s">
        <v>1509</v>
      </c>
      <c r="B20" s="1075">
        <v>2018</v>
      </c>
      <c r="E20" s="1074" t="s">
        <v>1257</v>
      </c>
      <c r="I20" s="1076" t="s">
        <v>1510</v>
      </c>
      <c r="N20" s="1158" t="s">
        <v>1511</v>
      </c>
      <c r="AW20" s="1120" t="s">
        <v>1498</v>
      </c>
      <c r="AX20" s="1120" t="s">
        <v>1498</v>
      </c>
      <c r="AZ20" s="1120" t="s">
        <v>1512</v>
      </c>
      <c r="BB20" s="1120" t="s">
        <v>1513</v>
      </c>
      <c r="BC20" s="1120" t="s">
        <v>1443</v>
      </c>
      <c r="BE20" s="1120">
        <v>2018</v>
      </c>
      <c r="BH20" s="1068" t="s">
        <v>1439</v>
      </c>
      <c r="BJ20" s="1068" t="s">
        <v>1366</v>
      </c>
      <c r="BL20" s="1068" t="s">
        <v>1366</v>
      </c>
      <c r="BQ20" s="1281">
        <v>4190065</v>
      </c>
      <c r="BR20" s="1068" t="s">
        <v>1514</v>
      </c>
      <c r="BS20" s="1429"/>
      <c r="BT20" s="1281">
        <v>4189672</v>
      </c>
      <c r="BU20" s="1068" t="s">
        <v>1515</v>
      </c>
      <c r="BV20" s="1070"/>
      <c r="BW20" s="1695">
        <v>4189705</v>
      </c>
      <c r="BX20" s="1693" t="s">
        <v>1516</v>
      </c>
      <c r="BZ20" s="1281">
        <v>4189713</v>
      </c>
      <c r="CA20" s="1068" t="s">
        <v>1516</v>
      </c>
      <c r="CC20" s="1281">
        <v>4189709</v>
      </c>
      <c r="CD20" s="1068" t="s">
        <v>1517</v>
      </c>
    </row>
    <row customHeight="1" ht="21">
      <c r="A21" s="1074" t="s">
        <v>1518</v>
      </c>
      <c r="B21" s="1075">
        <v>2019</v>
      </c>
      <c r="I21" s="1076" t="s">
        <v>1519</v>
      </c>
      <c r="N21" s="1158" t="s">
        <v>1520</v>
      </c>
      <c r="AW21" s="1120" t="s">
        <v>1510</v>
      </c>
      <c r="AX21" s="1120" t="s">
        <v>1510</v>
      </c>
      <c r="AZ21" s="1120" t="s">
        <v>1521</v>
      </c>
      <c r="BB21" s="1120" t="s">
        <v>1522</v>
      </c>
      <c r="BC21" s="1120" t="s">
        <v>1326</v>
      </c>
      <c r="BE21" s="1120">
        <v>2019</v>
      </c>
      <c r="BH21" s="1068" t="s">
        <v>1446</v>
      </c>
      <c r="BJ21" s="1068" t="s">
        <v>1382</v>
      </c>
      <c r="BL21" s="1068" t="s">
        <v>1382</v>
      </c>
      <c r="BQ21" s="1281">
        <v>4190066</v>
      </c>
      <c r="BR21" s="1068" t="s">
        <v>1523</v>
      </c>
      <c r="BS21" s="1429"/>
      <c r="BT21" s="1281">
        <v>4189673</v>
      </c>
      <c r="BU21" s="1068" t="s">
        <v>1524</v>
      </c>
      <c r="BV21" s="1070"/>
      <c r="BW21" s="1695">
        <v>4189707</v>
      </c>
      <c r="BX21" s="1693" t="s">
        <v>1525</v>
      </c>
      <c r="BZ21" s="1281">
        <v>4189712</v>
      </c>
      <c r="CA21" s="1068" t="s">
        <v>1526</v>
      </c>
      <c r="CC21" s="1281">
        <v>4189710</v>
      </c>
      <c r="CD21" s="1068" t="s">
        <v>1527</v>
      </c>
    </row>
    <row customHeight="1" ht="21">
      <c r="A22" s="1074" t="s">
        <v>1528</v>
      </c>
      <c r="B22" s="1075">
        <v>2020</v>
      </c>
      <c r="N22" s="1158" t="s">
        <v>1529</v>
      </c>
      <c r="AW22" s="1120" t="s">
        <v>1519</v>
      </c>
      <c r="AX22" s="1120" t="s">
        <v>1519</v>
      </c>
      <c r="AZ22" s="1120" t="s">
        <v>1530</v>
      </c>
      <c r="BB22" s="1120" t="s">
        <v>1531</v>
      </c>
      <c r="BC22" s="1120" t="s">
        <v>1326</v>
      </c>
      <c r="BE22" s="1120">
        <v>2020</v>
      </c>
      <c r="BH22" s="1068" t="s">
        <v>1453</v>
      </c>
      <c r="BJ22" s="1068" t="s">
        <v>1398</v>
      </c>
      <c r="BL22" s="1068" t="s">
        <v>1398</v>
      </c>
      <c r="BQ22" s="1281">
        <v>4190067</v>
      </c>
      <c r="BR22" s="1068" t="s">
        <v>1532</v>
      </c>
      <c r="BS22" s="1429"/>
      <c r="BT22" s="1281">
        <v>4189674</v>
      </c>
      <c r="BU22" s="1068" t="s">
        <v>1533</v>
      </c>
      <c r="BV22" s="1070"/>
      <c r="BW22" s="1070"/>
      <c r="CC22" s="1281">
        <v>4189711</v>
      </c>
      <c r="CD22" s="1068" t="s">
        <v>300</v>
      </c>
    </row>
    <row customHeight="1" ht="21">
      <c r="A23" s="1074" t="s">
        <v>1534</v>
      </c>
      <c r="B23" s="1075">
        <v>2021</v>
      </c>
      <c r="AW23" s="1120" t="s">
        <v>1535</v>
      </c>
      <c r="AX23" s="1120" t="s">
        <v>1535</v>
      </c>
      <c r="AZ23" s="1120" t="s">
        <v>1536</v>
      </c>
      <c r="BB23" s="1120" t="s">
        <v>1537</v>
      </c>
      <c r="BC23" s="1120" t="s">
        <v>1234</v>
      </c>
      <c r="BE23" s="1120">
        <v>2021</v>
      </c>
      <c r="BH23" s="1068" t="s">
        <v>1461</v>
      </c>
      <c r="BJ23" s="1068" t="s">
        <v>1414</v>
      </c>
      <c r="BL23" s="1068" t="s">
        <v>1414</v>
      </c>
      <c r="BQ23" s="1281">
        <v>4190068</v>
      </c>
      <c r="BR23" s="1068" t="s">
        <v>1538</v>
      </c>
      <c r="BS23" s="1429"/>
      <c r="BT23" s="1281">
        <v>4189675</v>
      </c>
      <c r="BU23" s="1068" t="s">
        <v>1539</v>
      </c>
      <c r="BV23" s="1070"/>
      <c r="BW23" s="1070"/>
      <c r="CC23" s="1281">
        <v>5110778</v>
      </c>
      <c r="CD23" s="1068" t="s">
        <v>1540</v>
      </c>
    </row>
    <row customHeight="1" ht="21">
      <c r="A24" s="1074" t="s">
        <v>1541</v>
      </c>
      <c r="B24" s="1075">
        <v>2022</v>
      </c>
      <c r="AW24" s="1120" t="s">
        <v>1542</v>
      </c>
      <c r="AX24" s="1120" t="s">
        <v>1542</v>
      </c>
      <c r="AZ24" s="1120" t="s">
        <v>1543</v>
      </c>
      <c r="BB24" s="1120" t="s">
        <v>1544</v>
      </c>
      <c r="BC24" s="1120" t="s">
        <v>1545</v>
      </c>
      <c r="BE24" s="1120">
        <v>2022</v>
      </c>
      <c r="BH24" s="1068" t="s">
        <v>1470</v>
      </c>
      <c r="BJ24" s="1068" t="s">
        <v>1428</v>
      </c>
      <c r="BL24" s="1068" t="s">
        <v>1428</v>
      </c>
      <c r="BQ24" s="1281">
        <v>4190069</v>
      </c>
      <c r="BR24" s="1068" t="s">
        <v>1546</v>
      </c>
      <c r="BS24" s="1429"/>
      <c r="BT24" s="1281">
        <v>4189676</v>
      </c>
      <c r="BU24" s="1068" t="s">
        <v>1547</v>
      </c>
      <c r="BV24" s="1070"/>
      <c r="BW24" s="1070"/>
      <c r="CC24" s="1281">
        <v>25575374</v>
      </c>
      <c r="CD24" s="1068" t="s">
        <v>1548</v>
      </c>
    </row>
    <row customHeight="1" ht="11.25">
      <c r="A25" s="1074" t="s">
        <v>1549</v>
      </c>
      <c r="B25" s="1075">
        <v>2023</v>
      </c>
      <c r="AW25" s="1120" t="s">
        <v>101</v>
      </c>
      <c r="AX25" s="1120" t="s">
        <v>101</v>
      </c>
      <c r="AZ25" s="1120" t="s">
        <v>1550</v>
      </c>
      <c r="BB25" s="1120" t="s">
        <v>1551</v>
      </c>
      <c r="BC25" s="1120" t="s">
        <v>1545</v>
      </c>
      <c r="BE25" s="1120">
        <v>2023</v>
      </c>
      <c r="BH25" s="1068" t="s">
        <v>1477</v>
      </c>
      <c r="BJ25" s="1068" t="s">
        <v>1502</v>
      </c>
      <c r="BL25" s="1068" t="s">
        <v>1502</v>
      </c>
      <c r="BQ25" s="1281">
        <v>4190070</v>
      </c>
      <c r="BR25" s="1068" t="s">
        <v>1552</v>
      </c>
      <c r="BS25" s="1429"/>
      <c r="BT25" s="1281">
        <v>4189677</v>
      </c>
      <c r="BU25" s="1068" t="s">
        <v>1553</v>
      </c>
      <c r="BV25" s="1070"/>
      <c r="BW25" s="1070"/>
    </row>
    <row customHeight="1" ht="11.25">
      <c r="A26" s="1074" t="s">
        <v>1554</v>
      </c>
      <c r="B26" s="1075">
        <v>2024</v>
      </c>
      <c r="J26" s="1731" t="s">
        <v>1555</v>
      </c>
      <c r="AX26" s="1120" t="s">
        <v>1556</v>
      </c>
      <c r="AZ26" s="1120" t="s">
        <v>1421</v>
      </c>
      <c r="BB26" s="1120" t="s">
        <v>1557</v>
      </c>
      <c r="BC26" s="1120" t="s">
        <v>1545</v>
      </c>
      <c r="BE26" s="1120">
        <v>2024</v>
      </c>
      <c r="BH26" s="1068" t="s">
        <v>1488</v>
      </c>
      <c r="BJ26" s="1068" t="s">
        <v>1439</v>
      </c>
      <c r="BL26" s="1068" t="s">
        <v>1439</v>
      </c>
      <c r="BQ26" s="1281">
        <v>4190071</v>
      </c>
      <c r="BR26" s="1068" t="s">
        <v>1558</v>
      </c>
      <c r="BS26" s="1429"/>
      <c r="BV26" s="1070"/>
      <c r="BW26" s="1070"/>
    </row>
    <row customHeight="1" ht="11.25">
      <c r="A27" s="1074" t="s">
        <v>1559</v>
      </c>
      <c r="B27" s="1075">
        <v>2025</v>
      </c>
      <c r="J27" s="176" t="s">
        <v>452</v>
      </c>
      <c r="AX27" s="1120" t="s">
        <v>1560</v>
      </c>
      <c r="BB27" s="1120" t="s">
        <v>1561</v>
      </c>
      <c r="BC27" s="1120" t="s">
        <v>1545</v>
      </c>
      <c r="BE27" s="1120">
        <v>2025</v>
      </c>
      <c r="BH27" s="1070" t="s">
        <v>28</v>
      </c>
      <c r="BJ27" s="1068" t="s">
        <v>1446</v>
      </c>
      <c r="BL27" s="1068" t="s">
        <v>1446</v>
      </c>
      <c r="BN27" s="1070" t="s">
        <v>28</v>
      </c>
      <c r="BQ27" s="1281">
        <v>4190072</v>
      </c>
      <c r="BR27" s="1068" t="s">
        <v>1562</v>
      </c>
      <c r="BS27" s="1429"/>
      <c r="BV27" s="1070"/>
      <c r="BW27" s="1070"/>
    </row>
    <row customHeight="1" ht="11.25">
      <c r="A28" s="1074" t="s">
        <v>1563</v>
      </c>
      <c r="D28" s="1101"/>
      <c r="E28" s="1102"/>
      <c r="F28" s="1102"/>
      <c r="H28" s="1103" t="s">
        <v>1564</v>
      </c>
      <c r="AX28" s="1120" t="s">
        <v>1565</v>
      </c>
      <c r="AZ28" s="1067" t="s">
        <v>1566</v>
      </c>
      <c r="BB28" s="1120" t="s">
        <v>1567</v>
      </c>
      <c r="BC28" s="1120" t="s">
        <v>1568</v>
      </c>
      <c r="BE28" s="1120">
        <v>2026</v>
      </c>
      <c r="BH28" s="1070" t="s">
        <v>28</v>
      </c>
      <c r="BJ28" s="1068" t="s">
        <v>1453</v>
      </c>
      <c r="BL28" s="1068" t="s">
        <v>1453</v>
      </c>
      <c r="BN28" s="1070" t="s">
        <v>28</v>
      </c>
      <c r="BQ28" s="1281">
        <v>4190073</v>
      </c>
      <c r="BR28" s="1068" t="s">
        <v>1569</v>
      </c>
      <c r="BS28" s="1429"/>
      <c r="BV28" s="1070"/>
      <c r="BW28" s="1070"/>
    </row>
    <row customHeight="1" ht="11.25">
      <c r="A29" s="1074" t="s">
        <v>1570</v>
      </c>
      <c r="D29" s="1104" t="s">
        <v>1571</v>
      </c>
      <c r="E29" s="1105" t="str">
        <f>IF(TEMPLATE_GROUP="","",INDEX(StartDateList,MATCH(TEMPLATE_GROUP,CodeTemplateList,0),1))</f>
        <v>01.01.2026</v>
      </c>
      <c r="F29" s="1105" t="str">
        <f>IF(TEMPLATE_GROUP="","",INDEX(EndDateList,MATCH(TEMPLATE_GROUP,CodeTemplateList,0),1))</f>
        <v>31.12.2026</v>
      </c>
      <c r="H29" s="1106" t="s">
        <v>1572</v>
      </c>
      <c r="AX29" s="1120" t="s">
        <v>1573</v>
      </c>
      <c r="AZ29" s="1120" t="s">
        <v>1219</v>
      </c>
      <c r="BB29" s="1120" t="s">
        <v>1421</v>
      </c>
      <c r="BC29" s="1091"/>
      <c r="BE29" s="1120">
        <v>2027</v>
      </c>
      <c r="BJ29" s="1068" t="s">
        <v>1461</v>
      </c>
      <c r="BL29" s="1068" t="s">
        <v>1461</v>
      </c>
    </row>
    <row customHeight="1" ht="11.25">
      <c r="A30" s="1074" t="s">
        <v>1574</v>
      </c>
      <c r="D30" s="1107"/>
      <c r="E30" s="1108"/>
      <c r="F30" s="1108"/>
      <c r="AX30" s="1120" t="s">
        <v>1575</v>
      </c>
      <c r="AZ30" s="1120" t="s">
        <v>1246</v>
      </c>
      <c r="BE30" s="1120">
        <v>2028</v>
      </c>
      <c r="BJ30" s="1068" t="s">
        <v>1576</v>
      </c>
      <c r="BL30" s="1068" t="s">
        <v>1576</v>
      </c>
    </row>
    <row customHeight="1" ht="12.75">
      <c r="A31" s="1074" t="s">
        <v>1577</v>
      </c>
      <c r="D31" s="1101"/>
      <c r="E31" s="1102"/>
      <c r="F31" s="1102"/>
      <c r="H31" s="1109"/>
      <c r="AX31" s="1120" t="s">
        <v>1578</v>
      </c>
      <c r="AZ31" s="1120" t="s">
        <v>454</v>
      </c>
      <c r="BE31" s="1120">
        <v>2029</v>
      </c>
      <c r="BJ31" s="1068" t="s">
        <v>1579</v>
      </c>
      <c r="BL31" s="1068" t="s">
        <v>1579</v>
      </c>
    </row>
    <row customHeight="1" ht="11.25">
      <c r="A32" s="1074" t="s">
        <v>1580</v>
      </c>
      <c r="D32" s="1104" t="s">
        <v>1581</v>
      </c>
      <c r="E32" s="1105" t="str">
        <f>IF(TEMPLATE_GROUP="","",INDEX(StartDateList,MATCH(TEMPLATE_GROUP,CodeTemplateList,0),1))</f>
        <v>01.01.2026</v>
      </c>
      <c r="F32" s="1105" t="str">
        <f>IF(TEMPLATE_GROUP="","",INDEX(EndDateList,MATCH(TEMPLATE_GROUP,CodeTemplateList,0),1))</f>
        <v>31.12.2026</v>
      </c>
      <c r="H32" s="1110" t="s">
        <v>1582</v>
      </c>
      <c r="O32" s="1074" t="s">
        <v>455</v>
      </c>
      <c r="AX32" s="1120" t="s">
        <v>1583</v>
      </c>
      <c r="AZ32" s="1120" t="s">
        <v>1314</v>
      </c>
      <c r="BE32" s="1120">
        <v>2030</v>
      </c>
      <c r="BJ32" s="1068" t="s">
        <v>1470</v>
      </c>
      <c r="BL32" s="1068" t="s">
        <v>1470</v>
      </c>
    </row>
    <row customHeight="1" ht="11.25">
      <c r="A33" s="1074" t="s">
        <v>1584</v>
      </c>
      <c r="O33" s="1074" t="s">
        <v>1243</v>
      </c>
      <c r="AX33" s="1120" t="s">
        <v>1585</v>
      </c>
      <c r="AZ33" s="1120" t="s">
        <v>1218</v>
      </c>
      <c r="BE33" s="1120">
        <v>2031</v>
      </c>
      <c r="BJ33" s="1068" t="s">
        <v>1477</v>
      </c>
      <c r="BL33" s="1068" t="s">
        <v>1477</v>
      </c>
    </row>
    <row customHeight="1" ht="11.25">
      <c r="A34" s="1074" t="s">
        <v>1586</v>
      </c>
      <c r="O34" s="1074" t="s">
        <v>1279</v>
      </c>
      <c r="AX34" s="1120" t="s">
        <v>1587</v>
      </c>
      <c r="BE34" s="1120">
        <v>2032</v>
      </c>
      <c r="BJ34" s="1068" t="s">
        <v>1488</v>
      </c>
      <c r="BL34" s="1068" t="s">
        <v>1488</v>
      </c>
    </row>
    <row customHeight="1" ht="11.25">
      <c r="A35" s="1074" t="s">
        <v>1588</v>
      </c>
      <c r="O35" s="1074" t="s">
        <v>1312</v>
      </c>
      <c r="AX35" s="1120" t="s">
        <v>1589</v>
      </c>
      <c r="AZ35" s="1067" t="s">
        <v>1590</v>
      </c>
      <c r="BE35" s="1120">
        <v>2033</v>
      </c>
      <c r="BL35" s="1068" t="s">
        <v>1591</v>
      </c>
    </row>
    <row customHeight="1" ht="11.25">
      <c r="A36" s="1870" t="s">
        <v>1592</v>
      </c>
      <c r="D36" s="1111" t="s">
        <v>1593</v>
      </c>
      <c r="E36" s="1112" t="s">
        <v>813</v>
      </c>
      <c r="F36" s="1113" t="str">
        <f>INDEX(E37:E41,MATCH(TEMPLATE_SPHERE,F37:F41,0))</f>
        <v>теплоснабжения</v>
      </c>
      <c r="G36" s="1113" t="str">
        <f>INDEX(G37:G41,MATCH(TEMPLATE_SPHERE,F37:F41,0))</f>
        <v>теплоснабжение</v>
      </c>
      <c r="O36" s="1074" t="s">
        <v>1337</v>
      </c>
      <c r="AX36" s="1120" t="s">
        <v>1594</v>
      </c>
      <c r="AZ36" s="1120" t="s">
        <v>1218</v>
      </c>
      <c r="BE36" s="1120">
        <v>2034</v>
      </c>
      <c r="BL36" s="1068" t="s">
        <v>1595</v>
      </c>
    </row>
    <row customHeight="1" ht="11.25">
      <c r="A37" s="1074" t="s">
        <v>1596</v>
      </c>
      <c r="E37" s="407" t="s">
        <v>1597</v>
      </c>
      <c r="F37" s="1114" t="s">
        <v>813</v>
      </c>
      <c r="G37" s="407" t="s">
        <v>1598</v>
      </c>
      <c r="O37" s="1074" t="s">
        <v>1356</v>
      </c>
      <c r="AX37" s="1120" t="s">
        <v>1599</v>
      </c>
      <c r="AZ37" s="1120" t="s">
        <v>1245</v>
      </c>
      <c r="BE37" s="1120">
        <v>2035</v>
      </c>
    </row>
    <row customHeight="1" ht="11.25">
      <c r="A38" s="1074" t="s">
        <v>1600</v>
      </c>
      <c r="E38" s="407" t="s">
        <v>1601</v>
      </c>
      <c r="F38" s="1115" t="s">
        <v>859</v>
      </c>
      <c r="G38" s="407" t="s">
        <v>1602</v>
      </c>
      <c r="O38" s="1074" t="s">
        <v>1373</v>
      </c>
      <c r="AX38" s="1120" t="s">
        <v>1603</v>
      </c>
      <c r="AZ38" s="1120" t="s">
        <v>1280</v>
      </c>
      <c r="BE38" s="1120">
        <v>2036</v>
      </c>
      <c r="BH38" s="1067" t="s">
        <v>1604</v>
      </c>
      <c r="BJ38" s="1067" t="s">
        <v>1605</v>
      </c>
      <c r="BL38" s="1067" t="s">
        <v>1606</v>
      </c>
      <c r="BN38" s="1067" t="s">
        <v>1607</v>
      </c>
    </row>
    <row customHeight="1" ht="11.25">
      <c r="A39" s="1074" t="s">
        <v>1608</v>
      </c>
      <c r="E39" s="407" t="s">
        <v>1609</v>
      </c>
      <c r="F39" s="1115" t="s">
        <v>912</v>
      </c>
      <c r="G39" s="407" t="s">
        <v>1610</v>
      </c>
      <c r="O39" s="1074" t="s">
        <v>1389</v>
      </c>
      <c r="AX39" s="1120" t="s">
        <v>1611</v>
      </c>
      <c r="AZ39" s="1120" t="s">
        <v>1313</v>
      </c>
      <c r="BE39" s="1120">
        <v>2037</v>
      </c>
      <c r="BH39" s="1068" t="s">
        <v>1612</v>
      </c>
      <c r="BJ39" s="1217" t="s">
        <v>1612</v>
      </c>
      <c r="BL39" s="1217" t="s">
        <v>1612</v>
      </c>
      <c r="BN39" s="1068" t="s">
        <v>1613</v>
      </c>
    </row>
    <row customHeight="1" ht="11.25">
      <c r="A40" s="1074" t="s">
        <v>1614</v>
      </c>
      <c r="E40" s="407" t="s">
        <v>1615</v>
      </c>
      <c r="F40" s="1115" t="s">
        <v>899</v>
      </c>
      <c r="G40" s="407" t="s">
        <v>1616</v>
      </c>
      <c r="O40" s="1074" t="s">
        <v>1405</v>
      </c>
      <c r="AX40" s="1120" t="s">
        <v>1617</v>
      </c>
      <c r="BE40" s="1120">
        <v>2038</v>
      </c>
      <c r="BH40" s="1068" t="s">
        <v>1618</v>
      </c>
      <c r="BJ40" s="1217" t="s">
        <v>1032</v>
      </c>
      <c r="BL40" s="1217" t="s">
        <v>1032</v>
      </c>
      <c r="BN40" s="1068" t="s">
        <v>1066</v>
      </c>
    </row>
    <row customHeight="1" ht="11.25">
      <c r="A41" s="1074" t="s">
        <v>1619</v>
      </c>
      <c r="E41" s="407" t="s">
        <v>1620</v>
      </c>
      <c r="F41" s="1115" t="s">
        <v>1621</v>
      </c>
      <c r="G41" s="407" t="s">
        <v>1620</v>
      </c>
      <c r="O41" s="1074" t="s">
        <v>1421</v>
      </c>
      <c r="AX41" s="1120" t="s">
        <v>1622</v>
      </c>
      <c r="AZ41" s="1067" t="s">
        <v>1623</v>
      </c>
      <c r="BE41" s="1120">
        <v>2039</v>
      </c>
      <c r="BH41" s="1068" t="s">
        <v>1624</v>
      </c>
      <c r="BJ41" s="1217" t="s">
        <v>1028</v>
      </c>
      <c r="BL41" s="1217" t="s">
        <v>1028</v>
      </c>
      <c r="BN41" s="1068" t="s">
        <v>1053</v>
      </c>
    </row>
    <row customHeight="1" ht="11.25">
      <c r="A42" s="1074" t="s">
        <v>1625</v>
      </c>
      <c r="AX42" s="1120" t="s">
        <v>1626</v>
      </c>
      <c r="AZ42" s="1120" t="s">
        <v>455</v>
      </c>
      <c r="BE42" s="1120">
        <v>2040</v>
      </c>
      <c r="BH42" s="1068" t="s">
        <v>1050</v>
      </c>
      <c r="BJ42" s="1217" t="s">
        <v>1030</v>
      </c>
      <c r="BL42" s="1217" t="s">
        <v>1030</v>
      </c>
      <c r="BN42" s="1068" t="s">
        <v>1627</v>
      </c>
    </row>
    <row customHeight="1" ht="11.25">
      <c r="A43" s="1074" t="s">
        <v>1628</v>
      </c>
      <c r="AX43" s="1120" t="s">
        <v>1629</v>
      </c>
      <c r="AZ43" s="1120" t="s">
        <v>1243</v>
      </c>
      <c r="BE43" s="1120">
        <v>2041</v>
      </c>
      <c r="BH43" s="1068" t="s">
        <v>1630</v>
      </c>
      <c r="BJ43" s="1217" t="s">
        <v>1624</v>
      </c>
      <c r="BL43" s="1217" t="s">
        <v>1624</v>
      </c>
      <c r="BN43" s="1068" t="s">
        <v>1631</v>
      </c>
    </row>
    <row customHeight="1" ht="11.25">
      <c r="A44" s="1074" t="s">
        <v>1632</v>
      </c>
      <c r="G44" s="1094">
        <f>YEAR(TODAY())</f>
        <v>2025</v>
      </c>
      <c r="I44" s="799" t="s">
        <v>1633</v>
      </c>
      <c r="J44" s="1089" t="s">
        <v>1634</v>
      </c>
      <c r="K44" s="1089" t="s">
        <v>1635</v>
      </c>
      <c r="AX44" s="1120" t="s">
        <v>1636</v>
      </c>
      <c r="AZ44" s="1120" t="s">
        <v>1279</v>
      </c>
      <c r="BE44" s="1120">
        <v>2042</v>
      </c>
      <c r="BH44" s="1068" t="s">
        <v>1637</v>
      </c>
      <c r="BJ44" s="1217" t="s">
        <v>1050</v>
      </c>
      <c r="BL44" s="1217" t="s">
        <v>1050</v>
      </c>
      <c r="BN44" s="1068" t="s">
        <v>1638</v>
      </c>
    </row>
    <row customHeight="1" ht="11.25">
      <c r="A45" s="1074" t="s">
        <v>1639</v>
      </c>
      <c r="D45" s="1111" t="s">
        <v>1640</v>
      </c>
      <c r="E45" s="1112" t="s">
        <v>1641</v>
      </c>
      <c r="F45" s="797" t="s">
        <v>1642</v>
      </c>
      <c r="G45" s="796" t="s">
        <v>1643</v>
      </c>
      <c r="H45" s="799" t="s">
        <v>1644</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1645</v>
      </c>
      <c r="AZ45" s="1120" t="s">
        <v>1312</v>
      </c>
      <c r="BE45" s="1120">
        <v>2043</v>
      </c>
      <c r="BH45" s="1068" t="s">
        <v>1646</v>
      </c>
      <c r="BJ45" s="1217" t="s">
        <v>1044</v>
      </c>
      <c r="BL45" s="1217" t="s">
        <v>1044</v>
      </c>
      <c r="BN45" s="1068" t="s">
        <v>1647</v>
      </c>
    </row>
    <row customHeight="1" ht="11.25">
      <c r="A46" s="1074" t="s">
        <v>1648</v>
      </c>
      <c r="E46" s="407" t="s">
        <v>26</v>
      </c>
      <c r="F46" s="1114" t="s">
        <v>1649</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1650</v>
      </c>
      <c r="AZ46" s="1120" t="s">
        <v>1337</v>
      </c>
      <c r="BE46" s="1120">
        <v>2044</v>
      </c>
      <c r="BH46" s="1068" t="s">
        <v>1053</v>
      </c>
      <c r="BJ46" s="1217" t="s">
        <v>1034</v>
      </c>
      <c r="BL46" s="1217" t="s">
        <v>1034</v>
      </c>
      <c r="BN46" s="1068" t="s">
        <v>1651</v>
      </c>
    </row>
    <row customHeight="1" ht="11.25">
      <c r="A47" s="1074" t="s">
        <v>1652</v>
      </c>
      <c r="E47" s="407" t="s">
        <v>33</v>
      </c>
      <c r="F47" s="1115" t="s">
        <v>1653</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1654</v>
      </c>
      <c r="AZ47" s="1120" t="s">
        <v>1356</v>
      </c>
      <c r="BE47" s="1120">
        <v>2045</v>
      </c>
      <c r="BH47" s="1068" t="s">
        <v>1627</v>
      </c>
      <c r="BJ47" s="1217" t="s">
        <v>1036</v>
      </c>
      <c r="BL47" s="1217" t="s">
        <v>1036</v>
      </c>
      <c r="BN47" s="1068" t="s">
        <v>1655</v>
      </c>
    </row>
    <row customHeight="1" ht="11.25">
      <c r="A48" s="1074" t="s">
        <v>1656</v>
      </c>
      <c r="E48" s="407" t="s">
        <v>1657</v>
      </c>
      <c r="F48" s="1115" t="s">
        <v>1658</v>
      </c>
      <c r="G48" s="1116" t="str">
        <f>_xlfn.IFERROR(IF(f_year="","01.01."&amp;CURRENT_YEAR,"01.01."&amp;f_year),"01.01."&amp;CURRENT_YEAR)</f>
        <v>01.01.2025</v>
      </c>
      <c r="H48" s="1116" t="str">
        <f>_xlfn.IFERROR(IF(f_year="","31.12."&amp;CURRENT_YEAR,"31.12."&amp;f_year),"31.12."&amp;CURRENT_YEAR)</f>
        <v>31.12.2025</v>
      </c>
      <c r="I48" s="1742">
        <f>IF(f_year="",TRUE,FALSE)</f>
        <v>1</v>
      </c>
      <c r="J48" s="1745" t="s">
        <v>1659</v>
      </c>
      <c r="K48" s="1746"/>
      <c r="AX48" s="1120" t="s">
        <v>1660</v>
      </c>
      <c r="AZ48" s="1120" t="s">
        <v>1373</v>
      </c>
      <c r="BE48" s="1120">
        <v>2046</v>
      </c>
      <c r="BH48" s="1068" t="s">
        <v>1631</v>
      </c>
      <c r="BJ48" s="1217" t="s">
        <v>1038</v>
      </c>
      <c r="BL48" s="1217" t="s">
        <v>1038</v>
      </c>
      <c r="BN48" s="1068" t="s">
        <v>1661</v>
      </c>
    </row>
    <row customHeight="1" ht="11.25">
      <c r="A49" s="1074" t="s">
        <v>1662</v>
      </c>
      <c r="E49" s="407" t="s">
        <v>1663</v>
      </c>
      <c r="F49" s="1115" t="s">
        <v>1664</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1665</v>
      </c>
      <c r="AZ49" s="1120" t="s">
        <v>1389</v>
      </c>
      <c r="BE49" s="1120">
        <v>2047</v>
      </c>
      <c r="BH49" s="1068" t="s">
        <v>1054</v>
      </c>
      <c r="BJ49" s="1217" t="s">
        <v>1040</v>
      </c>
      <c r="BL49" s="1217" t="s">
        <v>1040</v>
      </c>
    </row>
    <row customHeight="1" ht="11.25">
      <c r="A50" s="1074" t="s">
        <v>16</v>
      </c>
      <c r="E50" s="407" t="s">
        <v>1666</v>
      </c>
      <c r="F50" s="1115" t="s">
        <v>1024</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1667</v>
      </c>
      <c r="AZ50" s="1120" t="s">
        <v>1405</v>
      </c>
      <c r="BE50" s="1120">
        <v>2048</v>
      </c>
      <c r="BH50" s="1068" t="s">
        <v>1638</v>
      </c>
      <c r="BJ50" s="1217" t="s">
        <v>1042</v>
      </c>
      <c r="BL50" s="1217" t="s">
        <v>1042</v>
      </c>
    </row>
    <row customHeight="1" ht="11.25">
      <c r="A51" s="1074" t="s">
        <v>1668</v>
      </c>
      <c r="E51" s="407" t="s">
        <v>1669</v>
      </c>
      <c r="F51" s="1115" t="s">
        <v>1670</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1671</v>
      </c>
      <c r="AZ51" s="1120" t="s">
        <v>1421</v>
      </c>
      <c r="BE51" s="1120">
        <v>2049</v>
      </c>
      <c r="BH51" s="1068" t="s">
        <v>1647</v>
      </c>
      <c r="BJ51" s="1217" t="s">
        <v>1672</v>
      </c>
      <c r="BL51" s="1217" t="s">
        <v>1672</v>
      </c>
    </row>
    <row customHeight="1" ht="11.25">
      <c r="A52" s="1074" t="s">
        <v>1673</v>
      </c>
      <c r="E52" s="407" t="s">
        <v>1674</v>
      </c>
      <c r="F52" s="1115" t="s">
        <v>1641</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1675</v>
      </c>
      <c r="AZ52" s="1120" t="s">
        <v>1218</v>
      </c>
      <c r="BE52" s="1120">
        <v>2050</v>
      </c>
      <c r="BH52" s="1068" t="s">
        <v>1651</v>
      </c>
      <c r="BJ52" s="1217" t="s">
        <v>1053</v>
      </c>
      <c r="BL52" s="1217" t="s">
        <v>1053</v>
      </c>
    </row>
    <row customHeight="1" ht="11.25">
      <c r="A53" s="1074" t="s">
        <v>1676</v>
      </c>
      <c r="E53" s="407" t="s">
        <v>1677</v>
      </c>
      <c r="F53" s="1115" t="s">
        <v>1677</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1678</v>
      </c>
      <c r="K53" s="1746"/>
      <c r="AX53" s="1120" t="s">
        <v>1679</v>
      </c>
      <c r="BE53" s="1120">
        <v>2051</v>
      </c>
      <c r="BH53" s="1068" t="s">
        <v>1655</v>
      </c>
      <c r="BJ53" s="1217" t="s">
        <v>1627</v>
      </c>
      <c r="BL53" s="1217" t="s">
        <v>1627</v>
      </c>
    </row>
    <row customHeight="1" ht="11.25">
      <c r="A54" s="1074" t="s">
        <v>1680</v>
      </c>
      <c r="AX54" s="1120" t="s">
        <v>1681</v>
      </c>
      <c r="AZ54" s="1067" t="s">
        <v>1682</v>
      </c>
      <c r="BE54" s="1120">
        <v>2052</v>
      </c>
      <c r="BH54" s="1068" t="s">
        <v>1661</v>
      </c>
      <c r="BJ54" s="1217" t="s">
        <v>1631</v>
      </c>
      <c r="BL54" s="1217" t="s">
        <v>1631</v>
      </c>
    </row>
    <row customHeight="1" ht="11.25">
      <c r="A55" s="1074" t="s">
        <v>1683</v>
      </c>
      <c r="AX55" s="1120" t="s">
        <v>1684</v>
      </c>
      <c r="AZ55" s="1120" t="s">
        <v>1220</v>
      </c>
      <c r="BE55" s="1120">
        <v>2053</v>
      </c>
      <c r="BH55" s="1070" t="s">
        <v>28</v>
      </c>
      <c r="BJ55" s="1217" t="s">
        <v>1054</v>
      </c>
      <c r="BL55" s="1217" t="s">
        <v>1054</v>
      </c>
    </row>
    <row customHeight="1" ht="11.25">
      <c r="A56" s="1074" t="s">
        <v>1685</v>
      </c>
      <c r="D56" s="1118" t="s">
        <v>1686</v>
      </c>
      <c r="E56" s="1095" t="s">
        <v>114</v>
      </c>
      <c r="F56" s="1074" t="s">
        <v>1687</v>
      </c>
      <c r="AX56" s="1120" t="s">
        <v>1688</v>
      </c>
      <c r="AZ56" s="1120" t="s">
        <v>1247</v>
      </c>
      <c r="BE56" s="1120">
        <v>2054</v>
      </c>
      <c r="BH56" s="1070" t="s">
        <v>28</v>
      </c>
      <c r="BJ56" s="1217" t="s">
        <v>1638</v>
      </c>
      <c r="BL56" s="1217" t="s">
        <v>1638</v>
      </c>
    </row>
    <row customHeight="1" ht="11.25">
      <c r="A57" s="1074" t="s">
        <v>1689</v>
      </c>
      <c r="D57" s="1118" t="s">
        <v>1690</v>
      </c>
      <c r="E57" s="1095" t="s">
        <v>114</v>
      </c>
      <c r="F57" s="1074" t="s">
        <v>1687</v>
      </c>
      <c r="AX57" s="1120" t="s">
        <v>1691</v>
      </c>
      <c r="AZ57" s="1120" t="s">
        <v>1282</v>
      </c>
      <c r="BE57" s="1120">
        <v>2055</v>
      </c>
      <c r="BJ57" s="1217" t="s">
        <v>1647</v>
      </c>
      <c r="BL57" s="1217" t="s">
        <v>1647</v>
      </c>
    </row>
    <row customHeight="1" ht="11.25">
      <c r="A58" s="1074" t="s">
        <v>1692</v>
      </c>
      <c r="D58" s="1118" t="s">
        <v>1693</v>
      </c>
      <c r="E58" s="1095" t="s">
        <v>114</v>
      </c>
      <c r="F58" s="1074" t="s">
        <v>1687</v>
      </c>
      <c r="AX58" s="1120" t="s">
        <v>1694</v>
      </c>
      <c r="BE58" s="1120">
        <v>2056</v>
      </c>
      <c r="BJ58" s="1217" t="s">
        <v>1651</v>
      </c>
      <c r="BL58" s="1217" t="s">
        <v>1651</v>
      </c>
    </row>
    <row customHeight="1" ht="11.25">
      <c r="A59" s="1074" t="s">
        <v>1695</v>
      </c>
      <c r="D59" s="1118" t="s">
        <v>134</v>
      </c>
      <c r="E59" s="1095" t="s">
        <v>1583</v>
      </c>
      <c r="F59" s="1074" t="s">
        <v>1696</v>
      </c>
      <c r="AX59" s="1120" t="s">
        <v>1697</v>
      </c>
      <c r="AZ59" s="1067" t="s">
        <v>1698</v>
      </c>
      <c r="BE59" s="1120">
        <v>2057</v>
      </c>
      <c r="BJ59" s="1217" t="s">
        <v>1655</v>
      </c>
      <c r="BL59" s="1217" t="s">
        <v>1655</v>
      </c>
    </row>
    <row customHeight="1" ht="11.25">
      <c r="A60" s="1074" t="s">
        <v>1699</v>
      </c>
      <c r="D60" s="1118" t="s">
        <v>1700</v>
      </c>
      <c r="E60" s="1095" t="s">
        <v>1583</v>
      </c>
      <c r="F60" s="1074" t="s">
        <v>1696</v>
      </c>
      <c r="AX60" s="1120" t="s">
        <v>1701</v>
      </c>
      <c r="AZ60" s="1120" t="s">
        <v>1221</v>
      </c>
      <c r="BE60" s="1120">
        <v>2058</v>
      </c>
      <c r="BJ60" s="1217" t="s">
        <v>1661</v>
      </c>
      <c r="BL60" s="1217" t="s">
        <v>1661</v>
      </c>
    </row>
    <row customHeight="1" ht="11.25">
      <c r="A61" s="1074" t="s">
        <v>1702</v>
      </c>
      <c r="D61" s="1118" t="s">
        <v>1703</v>
      </c>
      <c r="E61" s="1095" t="s">
        <v>1583</v>
      </c>
      <c r="F61" s="1074" t="s">
        <v>1696</v>
      </c>
      <c r="AX61" s="1120" t="s">
        <v>1704</v>
      </c>
      <c r="AZ61" s="1120" t="s">
        <v>1248</v>
      </c>
      <c r="BE61" s="1120">
        <v>2059</v>
      </c>
      <c r="BL61" s="1217" t="s">
        <v>1046</v>
      </c>
    </row>
    <row customHeight="1" ht="11.25">
      <c r="A62" s="1074" t="s">
        <v>1705</v>
      </c>
      <c r="D62" s="1118" t="s">
        <v>133</v>
      </c>
      <c r="E62" s="1095">
        <v>30</v>
      </c>
      <c r="F62" s="1074" t="s">
        <v>1696</v>
      </c>
      <c r="AZ62" s="1120" t="s">
        <v>1283</v>
      </c>
      <c r="BE62" s="1120">
        <v>2060</v>
      </c>
      <c r="BL62" s="1217" t="s">
        <v>1048</v>
      </c>
    </row>
    <row customHeight="1" ht="11.25">
      <c r="A63" s="1074" t="s">
        <v>1706</v>
      </c>
      <c r="D63" s="1118" t="s">
        <v>1707</v>
      </c>
      <c r="E63" s="1095">
        <v>30</v>
      </c>
      <c r="F63" s="1074" t="s">
        <v>1696</v>
      </c>
      <c r="AZ63" s="1120" t="s">
        <v>1315</v>
      </c>
      <c r="BE63" s="1120">
        <v>2061</v>
      </c>
    </row>
    <row customHeight="1" ht="11.25">
      <c r="A64" s="1074" t="s">
        <v>1708</v>
      </c>
      <c r="D64" s="1118" t="s">
        <v>1709</v>
      </c>
      <c r="E64" s="1095">
        <v>30</v>
      </c>
      <c r="F64" s="1074" t="s">
        <v>1696</v>
      </c>
      <c r="AZ64" s="1120" t="s">
        <v>1338</v>
      </c>
      <c r="BE64" s="1120">
        <v>2062</v>
      </c>
    </row>
    <row customHeight="1" ht="11.25">
      <c r="A65" s="1074" t="s">
        <v>1710</v>
      </c>
      <c r="D65" s="1074"/>
      <c r="BE65" s="1120">
        <v>2063</v>
      </c>
    </row>
    <row customHeight="1" ht="11.25">
      <c r="A66" s="1074" t="s">
        <v>1711</v>
      </c>
      <c r="AZ66" s="1067" t="s">
        <v>1712</v>
      </c>
      <c r="BE66" s="1120">
        <v>2064</v>
      </c>
    </row>
    <row customHeight="1" ht="11.25">
      <c r="A67" s="1074" t="s">
        <v>1713</v>
      </c>
      <c r="AZ67" s="1120" t="s">
        <v>1222</v>
      </c>
      <c r="BE67" s="1120">
        <v>2065</v>
      </c>
    </row>
    <row customHeight="1" ht="11.25">
      <c r="A68" s="1074" t="s">
        <v>1714</v>
      </c>
      <c r="AZ68" s="1120" t="s">
        <v>1249</v>
      </c>
      <c r="BE68" s="1120">
        <v>2066</v>
      </c>
      <c r="BH68" s="1067" t="s">
        <v>1715</v>
      </c>
      <c r="BJ68" s="1067" t="s">
        <v>1716</v>
      </c>
      <c r="BL68" s="1067" t="s">
        <v>1717</v>
      </c>
      <c r="BN68" s="1067" t="s">
        <v>1718</v>
      </c>
    </row>
    <row customHeight="1" ht="11.25">
      <c r="A69" s="1074" t="s">
        <v>1719</v>
      </c>
      <c r="AZ69" s="1120" t="s">
        <v>1284</v>
      </c>
      <c r="BE69" s="1120">
        <v>2067</v>
      </c>
      <c r="BH69" s="1068" t="s">
        <v>1720</v>
      </c>
      <c r="BI69" s="1117" t="s">
        <v>112</v>
      </c>
      <c r="BJ69" s="1068" t="s">
        <v>1721</v>
      </c>
      <c r="BK69" s="1117" t="s">
        <v>112</v>
      </c>
      <c r="BL69" s="1068" t="s">
        <v>1722</v>
      </c>
      <c r="BM69" s="1070" t="s">
        <v>112</v>
      </c>
      <c r="BN69" s="1068" t="s">
        <v>1723</v>
      </c>
    </row>
    <row customHeight="1" ht="11.25">
      <c r="A70" s="1074" t="s">
        <v>1724</v>
      </c>
      <c r="AZ70" s="1120" t="s">
        <v>1316</v>
      </c>
      <c r="BE70" s="1120">
        <v>2068</v>
      </c>
      <c r="BH70" s="1068" t="s">
        <v>1725</v>
      </c>
      <c r="BJ70" s="1068" t="s">
        <v>1726</v>
      </c>
      <c r="BL70" s="1068" t="s">
        <v>1727</v>
      </c>
      <c r="BN70" s="1068" t="s">
        <v>1728</v>
      </c>
    </row>
    <row customHeight="1" ht="11.25">
      <c r="A71" s="1074" t="s">
        <v>1729</v>
      </c>
      <c r="AZ71" s="1120" t="s">
        <v>1318</v>
      </c>
      <c r="BE71" s="1120">
        <v>2069</v>
      </c>
      <c r="BH71" s="1068" t="s">
        <v>1730</v>
      </c>
      <c r="BI71" s="1117" t="s">
        <v>92</v>
      </c>
      <c r="BJ71" s="1068" t="s">
        <v>1731</v>
      </c>
      <c r="BK71" s="1117" t="s">
        <v>92</v>
      </c>
      <c r="BL71" s="1068" t="s">
        <v>1732</v>
      </c>
      <c r="BM71" s="1070" t="s">
        <v>92</v>
      </c>
      <c r="BN71" s="1068" t="s">
        <v>1733</v>
      </c>
    </row>
    <row customHeight="1" ht="11.25">
      <c r="A72" s="1074" t="s">
        <v>1734</v>
      </c>
      <c r="AZ72" s="1120" t="s">
        <v>19</v>
      </c>
      <c r="BE72" s="1120">
        <v>2070</v>
      </c>
      <c r="BH72" s="1068" t="s">
        <v>1735</v>
      </c>
      <c r="BJ72" s="1068" t="s">
        <v>1735</v>
      </c>
      <c r="BL72" s="1068" t="s">
        <v>1735</v>
      </c>
      <c r="BN72" s="1068" t="s">
        <v>1736</v>
      </c>
    </row>
    <row customHeight="1" ht="11.25">
      <c r="A73" s="1074" t="s">
        <v>1737</v>
      </c>
      <c r="BH73" s="1068" t="s">
        <v>1738</v>
      </c>
      <c r="BI73" s="1117" t="s">
        <v>114</v>
      </c>
      <c r="BJ73" s="1068" t="s">
        <v>1739</v>
      </c>
      <c r="BK73" s="1117" t="s">
        <v>114</v>
      </c>
      <c r="BL73" s="1068" t="s">
        <v>1740</v>
      </c>
      <c r="BM73" s="1070" t="s">
        <v>114</v>
      </c>
      <c r="BN73" s="1068" t="s">
        <v>1741</v>
      </c>
    </row>
    <row customHeight="1" ht="11.25">
      <c r="A74" s="1074" t="s">
        <v>1742</v>
      </c>
      <c r="BH74" s="1068" t="s">
        <v>1743</v>
      </c>
      <c r="BJ74" s="1068" t="s">
        <v>1744</v>
      </c>
      <c r="BL74" s="1068" t="s">
        <v>1745</v>
      </c>
      <c r="BN74" s="1068" t="s">
        <v>1746</v>
      </c>
    </row>
    <row customHeight="1" ht="11.25">
      <c r="A75" s="1074" t="s">
        <v>1747</v>
      </c>
      <c r="AZ75" s="1067" t="s">
        <v>1748</v>
      </c>
      <c r="BH75" s="1068" t="s">
        <v>1749</v>
      </c>
      <c r="BJ75" s="1068" t="s">
        <v>1749</v>
      </c>
      <c r="BL75" s="1068" t="s">
        <v>1749</v>
      </c>
    </row>
    <row customHeight="1" ht="11.25">
      <c r="A76" s="1074" t="s">
        <v>1750</v>
      </c>
      <c r="AZ76" s="1120" t="s">
        <v>1231</v>
      </c>
      <c r="BH76" s="1068" t="s">
        <v>1751</v>
      </c>
      <c r="BJ76" s="1068" t="s">
        <v>1752</v>
      </c>
      <c r="BL76" s="1068" t="s">
        <v>1753</v>
      </c>
    </row>
    <row customHeight="1" ht="11.25">
      <c r="A77" s="1074" t="s">
        <v>1754</v>
      </c>
      <c r="AZ77" s="1120" t="s">
        <v>1259</v>
      </c>
    </row>
    <row customHeight="1" ht="11.25">
      <c r="A78" s="1074" t="s">
        <v>1755</v>
      </c>
      <c r="AZ78" s="1120" t="s">
        <v>1291</v>
      </c>
    </row>
    <row customHeight="1" ht="11.25">
      <c r="A79" s="1074" t="s">
        <v>1756</v>
      </c>
      <c r="AZ79" s="1120" t="s">
        <v>1322</v>
      </c>
      <c r="BH79" s="1067" t="s">
        <v>1757</v>
      </c>
      <c r="BJ79" s="1067" t="s">
        <v>1758</v>
      </c>
      <c r="BL79" s="1067" t="s">
        <v>1759</v>
      </c>
    </row>
    <row customHeight="1" ht="11.25">
      <c r="A80" s="1074" t="s">
        <v>1760</v>
      </c>
      <c r="AZ80" s="1120" t="s">
        <v>1343</v>
      </c>
      <c r="BH80" s="1068" t="s">
        <v>1761</v>
      </c>
      <c r="BJ80" s="1068" t="s">
        <v>1762</v>
      </c>
      <c r="BL80" s="1068" t="s">
        <v>1763</v>
      </c>
    </row>
    <row customHeight="1" ht="11.25">
      <c r="A81" s="1074" t="s">
        <v>1764</v>
      </c>
      <c r="AZ81" s="1120" t="s">
        <v>1360</v>
      </c>
      <c r="BH81" s="1068" t="s">
        <v>1765</v>
      </c>
      <c r="BJ81" s="1068" t="s">
        <v>1766</v>
      </c>
      <c r="BL81" s="1068" t="s">
        <v>1767</v>
      </c>
    </row>
    <row customHeight="1" ht="11.25">
      <c r="A82" s="1074" t="s">
        <v>1768</v>
      </c>
      <c r="AZ82" s="1120" t="s">
        <v>1375</v>
      </c>
      <c r="BH82" s="1068" t="s">
        <v>1769</v>
      </c>
      <c r="BJ82" s="1068" t="s">
        <v>1770</v>
      </c>
      <c r="BL82" s="1068" t="s">
        <v>1771</v>
      </c>
    </row>
    <row customHeight="1" ht="11.25">
      <c r="A83" s="1074" t="s">
        <v>1772</v>
      </c>
      <c r="BH83" s="1068" t="s">
        <v>1773</v>
      </c>
      <c r="BJ83" s="1068" t="s">
        <v>1774</v>
      </c>
      <c r="BL83" s="1068" t="s">
        <v>1775</v>
      </c>
    </row>
    <row customHeight="1" ht="11.25">
      <c r="A84" s="1074" t="s">
        <v>1776</v>
      </c>
      <c r="AZ84" s="1067" t="s">
        <v>1777</v>
      </c>
    </row>
    <row customHeight="1" ht="11.25">
      <c r="A85" s="1870" t="s">
        <v>1778</v>
      </c>
      <c r="AZ85" s="1120" t="s">
        <v>1779</v>
      </c>
    </row>
    <row customHeight="1" ht="11.25">
      <c r="A86" s="1074" t="s">
        <v>1780</v>
      </c>
      <c r="AZ86" s="1120" t="s">
        <v>1781</v>
      </c>
      <c r="BH86" s="1067" t="s">
        <v>1782</v>
      </c>
      <c r="BJ86" s="1067" t="s">
        <v>1783</v>
      </c>
      <c r="BL86" s="1067" t="s">
        <v>1784</v>
      </c>
    </row>
    <row customHeight="1" ht="11.25">
      <c r="A87" s="1074" t="s">
        <v>1785</v>
      </c>
      <c r="AZ87" s="1120" t="s">
        <v>1786</v>
      </c>
      <c r="BH87" s="1068" t="s">
        <v>1787</v>
      </c>
      <c r="BJ87" s="1068" t="s">
        <v>1788</v>
      </c>
      <c r="BL87" s="1068" t="s">
        <v>1789</v>
      </c>
    </row>
    <row customHeight="1" ht="11.25">
      <c r="A88" s="1074" t="s">
        <v>1790</v>
      </c>
      <c r="AZ88" s="1606"/>
      <c r="BH88" s="1068" t="s">
        <v>1791</v>
      </c>
      <c r="BJ88" s="1068" t="s">
        <v>1792</v>
      </c>
      <c r="BL88" s="1068" t="s">
        <v>1793</v>
      </c>
    </row>
    <row customHeight="1" ht="11.25">
      <c r="A89" s="1074" t="s">
        <v>1794</v>
      </c>
      <c r="AZ89" s="1067" t="s">
        <v>1795</v>
      </c>
    </row>
    <row customHeight="1" ht="11.25">
      <c r="A90" s="1074" t="s">
        <v>1796</v>
      </c>
      <c r="AZ90" s="1120" t="s">
        <v>1024</v>
      </c>
    </row>
    <row customHeight="1" ht="11.25">
      <c r="A91" s="1074" t="s">
        <v>1797</v>
      </c>
      <c r="AZ91" s="1120" t="s">
        <v>1060</v>
      </c>
      <c r="BH91" s="1067" t="s">
        <v>1798</v>
      </c>
      <c r="BJ91" s="1067" t="s">
        <v>1799</v>
      </c>
      <c r="BL91" s="1067" t="s">
        <v>1800</v>
      </c>
    </row>
    <row customHeight="1" ht="11.25">
      <c r="AZ92" s="1120" t="s">
        <v>1801</v>
      </c>
      <c r="BH92" s="1068" t="s">
        <v>1802</v>
      </c>
      <c r="BJ92" s="1068" t="s">
        <v>1803</v>
      </c>
      <c r="BL92" s="1068" t="s">
        <v>1804</v>
      </c>
    </row>
    <row customHeight="1" ht="11.25">
      <c r="AZ93" s="1120" t="s">
        <v>1805</v>
      </c>
      <c r="BH93" s="1068" t="s">
        <v>1806</v>
      </c>
      <c r="BJ93" s="1068" t="s">
        <v>1807</v>
      </c>
      <c r="BL93" s="1068" t="s">
        <v>1808</v>
      </c>
    </row>
    <row customHeight="1" ht="11.25">
      <c r="AZ94" s="1120" t="s">
        <v>1809</v>
      </c>
    </row>
    <row r="96" customHeight="1" ht="11.25">
      <c r="AZ96" s="1067" t="s">
        <v>1810</v>
      </c>
      <c r="BH96" s="1067" t="s">
        <v>1811</v>
      </c>
      <c r="BJ96" s="1067" t="s">
        <v>1812</v>
      </c>
      <c r="BL96" s="1067" t="s">
        <v>1813</v>
      </c>
      <c r="BN96" s="1067" t="s">
        <v>1814</v>
      </c>
    </row>
    <row customHeight="1" ht="11.25">
      <c r="AZ97" s="1901" t="s">
        <v>1815</v>
      </c>
      <c r="BA97" s="1902" t="s">
        <v>1816</v>
      </c>
      <c r="BH97" s="1068" t="s">
        <v>1817</v>
      </c>
      <c r="BJ97" s="1068" t="s">
        <v>1818</v>
      </c>
      <c r="BL97" s="1068" t="s">
        <v>1819</v>
      </c>
      <c r="BN97" s="1068" t="s">
        <v>1820</v>
      </c>
    </row>
    <row customHeight="1" ht="11.25">
      <c r="AZ98" s="1901" t="s">
        <v>1821</v>
      </c>
      <c r="BA98" s="1902" t="s">
        <v>1822</v>
      </c>
      <c r="BH98" s="1068" t="s">
        <v>1823</v>
      </c>
      <c r="BJ98" s="1068" t="s">
        <v>1824</v>
      </c>
      <c r="BL98" s="1068" t="s">
        <v>1825</v>
      </c>
      <c r="BN98" s="1068" t="s">
        <v>1826</v>
      </c>
    </row>
    <row customHeight="1" ht="22.5">
      <c r="AZ99" s="1901" t="s">
        <v>1827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1828</v>
      </c>
      <c r="BJ99" s="1068" t="s">
        <v>1829</v>
      </c>
      <c r="BL99" s="1068" t="s">
        <v>1830</v>
      </c>
      <c r="BN99" s="1068" t="s">
        <v>1831</v>
      </c>
    </row>
    <row customHeight="1" ht="22.5">
      <c r="AZ100" s="1901" t="s">
        <v>1832</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1421</v>
      </c>
      <c r="BL100" s="1068" t="s">
        <v>1421</v>
      </c>
      <c r="BN100" s="1068" t="s">
        <v>1833</v>
      </c>
    </row>
    <row customHeight="1" ht="22.5">
      <c r="AZ101" s="1901" t="s">
        <v>1834</v>
      </c>
      <c r="BA101" s="1902" t="s">
        <v>1835</v>
      </c>
      <c r="BN101" s="1068" t="s">
        <v>1836</v>
      </c>
    </row>
    <row customHeight="1" ht="22.5">
      <c r="AZ102" s="1901" t="s">
        <v>1837</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1838</v>
      </c>
    </row>
    <row customHeight="1" ht="11.25">
      <c r="AZ103" s="1901" t="s">
        <v>1839</v>
      </c>
      <c r="BA103" s="1902" t="s">
        <v>1840</v>
      </c>
      <c r="BN103" s="1068" t="s">
        <v>1841</v>
      </c>
    </row>
    <row customHeight="1" ht="11.25">
      <c r="BN104" s="1068" t="s">
        <v>1842</v>
      </c>
    </row>
    <row customHeight="1" ht="11.25">
      <c r="AZ105" s="1692" t="s">
        <v>1843</v>
      </c>
    </row>
    <row customHeight="1" ht="11.25">
      <c r="AZ106" s="1120" t="s">
        <v>1844</v>
      </c>
    </row>
    <row customHeight="1" ht="11.25">
      <c r="AZ107" s="1120" t="s">
        <v>1845</v>
      </c>
      <c r="BH107" s="1067" t="s">
        <v>1846</v>
      </c>
      <c r="BJ107" s="1067" t="s">
        <v>1847</v>
      </c>
      <c r="BL107" s="1067" t="s">
        <v>1848</v>
      </c>
      <c r="BN107" s="1067" t="s">
        <v>1849</v>
      </c>
    </row>
    <row customHeight="1" ht="11.25">
      <c r="AZ108" s="1120" t="s">
        <v>577</v>
      </c>
      <c r="BH108" s="1068" t="s">
        <v>1850</v>
      </c>
      <c r="BJ108" s="1068" t="s">
        <v>1851</v>
      </c>
      <c r="BL108" s="1068" t="s">
        <v>1507</v>
      </c>
      <c r="BN108" s="1068" t="s">
        <v>1852</v>
      </c>
    </row>
    <row customHeight="1" ht="11.25">
      <c r="BH109" s="1068" t="s">
        <v>1853</v>
      </c>
    </row>
    <row customHeight="1" ht="11.25">
      <c r="AZ110" s="1692" t="s">
        <v>1854</v>
      </c>
      <c r="BH110" s="1068" t="s">
        <v>1853</v>
      </c>
    </row>
    <row customHeight="1" ht="11.25">
      <c r="AZ111" s="1901" t="s">
        <v>1815</v>
      </c>
      <c r="BA111" s="1902" t="s">
        <v>1816</v>
      </c>
    </row>
    <row customHeight="1" ht="11.25">
      <c r="AZ112" s="1901" t="s">
        <v>1821</v>
      </c>
      <c r="BA112" s="1902" t="s">
        <v>1822</v>
      </c>
    </row>
    <row customHeight="1" ht="22.5">
      <c r="AZ113" s="1901" t="s">
        <v>1827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1832</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1855</v>
      </c>
    </row>
    <row customHeight="1" ht="22.5">
      <c r="AZ115" s="1901" t="s">
        <v>1837</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1218</v>
      </c>
    </row>
    <row customHeight="1" ht="11.25">
      <c r="AZ116" s="1901" t="s">
        <v>1839</v>
      </c>
      <c r="BA116" s="1902" t="s">
        <v>1840</v>
      </c>
      <c r="BH116" s="1068" t="s">
        <v>1245</v>
      </c>
    </row>
    <row customHeight="1" ht="11.25">
      <c r="BH117" s="1068" t="s">
        <v>1280</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207CB-EE29-F92E-CD67-923467975C8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452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Псковская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90</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ПАО "ОГК-2"</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1856</v>
      </c>
      <c r="F13" s="1521" t="s">
        <v>313</v>
      </c>
      <c r="G13" s="474"/>
      <c r="H13" s="1533"/>
      <c r="J13" s="455">
        <v>19</v>
      </c>
    </row>
    <row customHeight="1" ht="19.95">
      <c r="A14" s="502"/>
      <c r="B14" s="502"/>
      <c r="C14" s="457"/>
      <c r="D14" s="1523" t="s">
        <v>714</v>
      </c>
      <c r="E14" s="1524" t="s">
        <v>1857</v>
      </c>
      <c r="F14" s="1526"/>
      <c r="G14" s="1525" t="s">
        <v>1858</v>
      </c>
      <c r="H14" s="1533"/>
      <c r="J14" s="455">
        <v>19</v>
      </c>
    </row>
    <row customHeight="1" ht="19.95">
      <c r="A15" s="502"/>
      <c r="B15" s="502"/>
      <c r="C15" s="457"/>
      <c r="D15" s="1523" t="s">
        <v>314</v>
      </c>
      <c r="E15" s="1524" t="s">
        <v>1859</v>
      </c>
      <c r="F15" s="1526"/>
      <c r="G15" s="1525" t="s">
        <v>1860</v>
      </c>
      <c r="H15" s="1533"/>
      <c r="J15" s="455">
        <v>19</v>
      </c>
    </row>
    <row customHeight="1" ht="24">
      <c r="A16" s="502"/>
      <c r="B16" s="502"/>
      <c r="C16" s="457"/>
      <c r="D16" s="1523" t="s">
        <v>317</v>
      </c>
      <c r="E16" s="1522" t="s">
        <v>1861</v>
      </c>
      <c r="F16" s="1531"/>
      <c r="G16" s="474" t="s">
        <v>1862</v>
      </c>
      <c r="H16" s="1533"/>
      <c r="J16" s="455">
        <v>23</v>
      </c>
    </row>
    <row customHeight="1" ht="48.29999999999999">
      <c r="A17" s="502"/>
      <c r="B17" s="502"/>
      <c r="C17" s="457"/>
      <c r="D17" s="1520">
        <v>3</v>
      </c>
      <c r="E17" s="1527" t="s">
        <v>1863</v>
      </c>
      <c r="F17" s="1526"/>
      <c r="G17" s="474" t="s">
        <v>1864</v>
      </c>
      <c r="H17" s="1533"/>
      <c r="J17" s="455">
        <v>46</v>
      </c>
    </row>
    <row customHeight="1" ht="48.29999999999999">
      <c r="A18" s="1475">
        <v>1</v>
      </c>
      <c r="B18" s="502"/>
      <c r="C18" s="1477"/>
      <c r="D18" s="1520" t="s">
        <v>93</v>
      </c>
      <c r="E18" s="1527" t="s">
        <v>1865</v>
      </c>
      <c r="F18" s="1526"/>
      <c r="G18" s="474" t="s">
        <v>1864</v>
      </c>
      <c r="H18" s="1533"/>
      <c r="I18" s="852"/>
      <c r="J18" s="455">
        <v>46</v>
      </c>
    </row>
    <row customHeight="1" ht="23.25">
      <c r="A19" s="502"/>
      <c r="B19" s="502"/>
      <c r="C19" s="457"/>
      <c r="D19" s="1520" t="s">
        <v>114</v>
      </c>
      <c r="E19" s="1527" t="s">
        <v>1866</v>
      </c>
      <c r="F19" s="1521" t="s">
        <v>313</v>
      </c>
      <c r="G19" s="2471" t="s">
        <v>1867</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94</v>
      </c>
      <c r="E22" s="474" t="s">
        <v>1868</v>
      </c>
      <c r="F22" s="1526"/>
      <c r="G22" s="474" t="s">
        <v>1869</v>
      </c>
      <c r="H22" s="1532"/>
      <c r="J22" s="501">
        <v>25</v>
      </c>
    </row>
    <row s="501" customFormat="1" customHeight="1" ht="19.95">
      <c r="A23" s="502"/>
      <c r="B23" s="502"/>
      <c r="C23" s="502"/>
      <c r="D23" s="1520" t="s">
        <v>95</v>
      </c>
      <c r="E23" s="1527" t="s">
        <v>1870</v>
      </c>
      <c r="F23" s="1531"/>
      <c r="G23" s="474" t="s">
        <v>1871</v>
      </c>
      <c r="H23" s="1532"/>
      <c r="J23" s="501">
        <v>19</v>
      </c>
    </row>
    <row s="501" customFormat="1" customHeight="1" ht="144" hidden="1">
      <c r="A24" s="502"/>
      <c r="B24" s="502"/>
      <c r="C24" s="502"/>
      <c r="D24" s="1520" t="s">
        <v>115</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6E34A-4611-EC55-7A8E-79177B907AA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1872</v>
      </c>
      <c r="G1" s="1631" t="s">
        <v>50</v>
      </c>
      <c r="H1" s="1631" t="s">
        <v>52</v>
      </c>
      <c r="IU1" s="1155" t="s">
        <v>14</v>
      </c>
    </row>
    <row s="1850" customFormat="1" customHeight="1" ht="22.5" hidden="1">
      <c r="A2" s="831"/>
      <c r="B2" s="1160">
        <v>1</v>
      </c>
      <c r="C2" s="1160"/>
      <c r="D2" s="1928" t="s">
        <v>452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90</v>
      </c>
      <c r="F8" s="1540" t="s">
        <v>1872</v>
      </c>
      <c r="G8" s="1540" t="s">
        <v>50</v>
      </c>
      <c r="H8" s="1540" t="s">
        <v>52</v>
      </c>
      <c r="I8" s="1540" t="s">
        <v>1873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F7B05-D968-40E3-A582-4E1C549DF1D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452</v>
      </c>
      <c r="E2" s="1889"/>
      <c r="F2" s="1892" t="str">
        <f>IF(ROIV_INFO_NAME="","",ROIV_INFO_NAME)</f>
        <v>ПАО "ОГК-2"</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1875</v>
      </c>
      <c r="H9" s="1537" t="s">
        <v>1876</v>
      </c>
      <c r="I9" s="1537" t="s">
        <v>1877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ПАО "ОГК-2"</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5D42A-114D-7D88-2E69-6F090DA6D2A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452</v>
      </c>
      <c r="E2" s="1904"/>
      <c r="F2" s="1906" t="str">
        <f>IF(ROIV_INFO_NAME="","",ROIV_INFO_NAME)</f>
        <v>ПАО "ОГК-2"</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90</v>
      </c>
      <c r="F8" s="2478" t="s">
        <v>1879</v>
      </c>
      <c r="G8" s="2480" t="s">
        <v>1880</v>
      </c>
      <c r="H8" s="2481"/>
      <c r="I8" s="2482"/>
      <c r="J8" s="2478" t="s">
        <v>1881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1875</v>
      </c>
      <c r="H9" s="1894" t="s">
        <v>1876</v>
      </c>
      <c r="I9" s="1894" t="s">
        <v>1877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ПАО "ОГК-2"</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3D60D-98A7-B04C-E987-D288200194C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452</v>
      </c>
      <c r="E2" s="2127">
        <v>1</v>
      </c>
      <c r="F2" s="2303" t="str">
        <f>IF(region_name="","",region_name)</f>
        <v>Псковская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1882</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452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90</v>
      </c>
      <c r="F11" s="2492" t="s">
        <v>311</v>
      </c>
      <c r="G11" s="2492" t="s">
        <v>1883</v>
      </c>
      <c r="H11" s="2492"/>
      <c r="I11" s="2492" t="s">
        <v>1884</v>
      </c>
      <c r="J11" s="2492"/>
      <c r="K11" s="2492"/>
      <c r="L11" s="2492" t="s">
        <v>1885</v>
      </c>
      <c r="M11" s="2480" t="s">
        <v>1886</v>
      </c>
      <c r="N11" s="2491"/>
      <c r="O11" s="1624"/>
      <c r="P11" s="1624"/>
      <c r="Q11" s="1609">
        <v>42</v>
      </c>
    </row>
    <row s="1819" customFormat="1" customHeight="1" ht="29.25">
      <c r="A12" s="1155"/>
      <c r="B12" s="1160"/>
      <c r="C12" s="1155"/>
      <c r="D12" s="1495"/>
      <c r="E12" s="2478"/>
      <c r="F12" s="2492"/>
      <c r="G12" s="1909" t="s">
        <v>1887</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Псковская область</v>
      </c>
      <c r="G13" s="2487"/>
      <c r="H13" s="2494"/>
      <c r="I13" s="474"/>
      <c r="J13" s="1905">
        <v>1</v>
      </c>
      <c r="K13" s="1918"/>
      <c r="L13" s="1919"/>
      <c r="M13" s="1919"/>
      <c r="N13" s="2488" t="s">
        <v>1888</v>
      </c>
      <c r="O13" s="1535"/>
      <c r="P13" s="511"/>
      <c r="Q13" s="423">
        <v>22</v>
      </c>
    </row>
    <row s="1850" customFormat="1" customHeight="1" ht="23.25">
      <c r="A14" s="2099"/>
      <c r="B14" s="1160"/>
      <c r="C14" s="1160"/>
      <c r="D14" s="801"/>
      <c r="E14" s="2127"/>
      <c r="F14" s="2486"/>
      <c r="G14" s="2487"/>
      <c r="H14" s="2495"/>
      <c r="I14" s="421"/>
      <c r="J14" s="1500"/>
      <c r="K14" s="1500" t="s">
        <v>1882</v>
      </c>
      <c r="L14" s="1543"/>
      <c r="M14" s="1543"/>
      <c r="N14" s="2489"/>
      <c r="O14" s="1535"/>
      <c r="P14" s="511"/>
      <c r="Q14" s="423">
        <v>22</v>
      </c>
    </row>
    <row s="1850" customFormat="1" customHeight="1" ht="23.25">
      <c r="A15" s="2099"/>
      <c r="B15" s="1160"/>
      <c r="C15" s="412"/>
      <c r="D15" s="801"/>
      <c r="E15" s="421"/>
      <c r="F15" s="1500" t="s">
        <v>1874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AA081-C00D-5907-7EBC-68B25DE3CEE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90</v>
      </c>
      <c r="E9" s="2209" t="s">
        <v>1890</v>
      </c>
      <c r="F9" s="2209"/>
      <c r="G9" s="2209"/>
      <c r="H9" s="2209"/>
      <c r="I9" s="2209"/>
      <c r="M9" s="121">
        <v>28</v>
      </c>
    </row>
    <row customHeight="1" ht="24">
      <c r="D10" s="2209"/>
      <c r="E10" s="127" t="s">
        <v>1891</v>
      </c>
      <c r="F10" s="127" t="s">
        <v>1892</v>
      </c>
      <c r="G10" s="127" t="s">
        <v>1893</v>
      </c>
      <c r="H10" s="127" t="s">
        <v>397</v>
      </c>
      <c r="I10" s="2209"/>
      <c r="M10" s="121">
        <v>23</v>
      </c>
    </row>
    <row customHeight="1" ht="12" hidden="1">
      <c r="D11" s="87" t="s">
        <v>112</v>
      </c>
      <c r="E11" s="87" t="s">
        <v>93</v>
      </c>
      <c r="F11" s="87" t="s">
        <v>114</v>
      </c>
      <c r="G11" s="87" t="s">
        <v>94</v>
      </c>
      <c r="H11" s="87" t="s">
        <v>95</v>
      </c>
      <c r="I11" s="87" t="s">
        <v>115</v>
      </c>
      <c r="M11" s="121">
        <v>0</v>
      </c>
    </row>
    <row s="1823" customFormat="1" customHeight="1" ht="26.25">
      <c r="A12" s="145" t="s">
        <v>92</v>
      </c>
      <c r="B12" s="125" t="s">
        <v>28</v>
      </c>
      <c r="C12" s="126"/>
      <c r="D12" s="128" t="s">
        <v>112</v>
      </c>
      <c r="E12" s="381"/>
      <c r="F12" s="381"/>
      <c r="G12" s="1734" t="s">
        <v>28</v>
      </c>
      <c r="H12" s="382"/>
      <c r="I12" s="2169" t="s">
        <v>1894</v>
      </c>
      <c r="K12" s="272"/>
      <c r="L12" s="273"/>
      <c r="M12" s="117">
        <v>25</v>
      </c>
    </row>
    <row customHeight="1" ht="15.75">
      <c r="A13" s="121"/>
      <c r="B13" s="121"/>
      <c r="C13" s="121"/>
      <c r="D13" s="109"/>
      <c r="E13" s="130" t="s">
        <v>474</v>
      </c>
      <c r="F13" s="129"/>
      <c r="G13" s="129"/>
      <c r="H13" s="214"/>
      <c r="I13" s="2171"/>
      <c r="M13" s="121">
        <v>15</v>
      </c>
    </row>
    <row customHeight="1" ht="3">
      <c r="A14" s="121"/>
      <c r="B14" s="121"/>
      <c r="C14" s="121"/>
      <c r="M14" s="121">
        <v>3</v>
      </c>
    </row>
    <row customHeight="1" ht="29.25">
      <c r="E15" s="2496" t="s">
        <v>1895</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CF87E-F26F-D918-81E9-50F782BB41D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1896</v>
      </c>
      <c r="E7" s="2498"/>
      <c r="F7" s="267"/>
      <c r="J7" s="69">
        <v>22</v>
      </c>
    </row>
    <row customHeight="1" ht="3">
      <c r="C8" s="92"/>
      <c r="D8" s="70"/>
      <c r="E8" s="70"/>
      <c r="J8" s="69">
        <v>3</v>
      </c>
    </row>
    <row customHeight="1" ht="16.8">
      <c r="C9" s="92"/>
      <c r="D9" s="105" t="s">
        <v>90</v>
      </c>
      <c r="E9" s="260" t="s">
        <v>1897</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1898</v>
      </c>
      <c r="J13" s="69">
        <v>12</v>
      </c>
    </row>
    <row customHeight="1" ht="3">
      <c r="J14" s="69">
        <v>3</v>
      </c>
    </row>
    <row customHeight="1" ht="23.25">
      <c r="C15" s="137"/>
      <c r="D15" s="2499" t="s">
        <v>1899</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4DEEF-14F3-81D3-BC36-454DC9144258}"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1900</v>
      </c>
      <c r="E7" s="2100"/>
      <c r="F7" s="267"/>
      <c r="M7" s="69">
        <v>22</v>
      </c>
    </row>
    <row customHeight="1" ht="45.833333333333336">
      <c r="C8" s="92"/>
      <c r="D8" s="70"/>
      <c r="E8" s="70"/>
      <c r="M8" s="69">
        <v>3</v>
      </c>
    </row>
    <row customHeight="1" ht="16.8">
      <c r="C9" s="92"/>
      <c r="D9" s="105" t="s">
        <v>90</v>
      </c>
      <c r="E9" s="108" t="s">
        <v>294</v>
      </c>
      <c r="M9" s="69">
        <v>16</v>
      </c>
    </row>
    <row customHeight="1" ht="12.75">
      <c r="C10" s="92"/>
      <c r="D10" s="87" t="s">
        <v>112</v>
      </c>
      <c r="E10" s="87" t="s">
        <v>113</v>
      </c>
      <c r="M10" s="69">
        <v>12</v>
      </c>
    </row>
    <row customHeight="1" ht="15" hidden="1">
      <c r="C11" s="92"/>
      <c r="D11" s="113">
        <v>0</v>
      </c>
      <c r="E11" s="149"/>
      <c r="M11" s="69">
        <v>0</v>
      </c>
    </row>
    <row customHeight="1" ht="108.33333333333331">
      <c r="A12" s="264"/>
      <c r="B12" s="264"/>
      <c r="C12" s="1817" t="s">
        <v>452</v>
      </c>
      <c r="D12" s="113" t="s">
        <v>112</v>
      </c>
      <c r="E12" s="114" t="s">
        <v>1901</v>
      </c>
      <c r="F12" s="264"/>
      <c r="G12" s="264"/>
      <c r="H12" s="264"/>
      <c r="I12" s="264"/>
      <c r="J12" s="264"/>
      <c r="K12" s="264"/>
      <c r="L12" s="264"/>
      <c r="M12" s="264"/>
    </row>
    <row customHeight="1" ht="14.699999999999998">
      <c r="C13" s="92"/>
      <c r="D13" s="109"/>
      <c r="E13" s="107" t="s">
        <v>1898</v>
      </c>
      <c r="M13" s="69">
        <v>14</v>
      </c>
    </row>
    <row customHeight="1" ht="14.25" hidden="1">
      <c r="A14" s="69" t="s">
        <v>84</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500DE-CE3D-F163-E7AB-341F23C1AB7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ПАО "ОГК-2"</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108</v>
      </c>
      <c r="F8" s="2192" t="s">
        <v>125</v>
      </c>
      <c r="G8" s="2193"/>
      <c r="H8" s="2192" t="s">
        <v>90</v>
      </c>
      <c r="I8" s="2193"/>
      <c r="J8" s="2127" t="s">
        <v>126</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91</v>
      </c>
      <c r="G9" s="2175" t="s">
        <v>131</v>
      </c>
      <c r="H9" s="2194"/>
      <c r="I9" s="2195"/>
      <c r="J9" s="2101"/>
      <c r="K9" s="1559"/>
      <c r="L9" s="2127" t="s">
        <v>295</v>
      </c>
      <c r="M9" s="2101"/>
      <c r="N9" s="2192" t="s">
        <v>90</v>
      </c>
      <c r="O9" s="2193"/>
      <c r="P9" s="2127" t="s">
        <v>132</v>
      </c>
      <c r="Q9" s="1556"/>
      <c r="R9" s="2127" t="s">
        <v>295</v>
      </c>
      <c r="S9" s="2101"/>
      <c r="T9" s="2192" t="s">
        <v>90</v>
      </c>
      <c r="U9" s="2193"/>
      <c r="V9" s="2127" t="s">
        <v>132</v>
      </c>
      <c r="W9" s="1556"/>
      <c r="X9" s="2127" t="s">
        <v>295</v>
      </c>
      <c r="Y9" s="2101"/>
      <c r="Z9" s="2192" t="s">
        <v>90</v>
      </c>
      <c r="AA9" s="2193"/>
      <c r="AB9" s="2127" t="s">
        <v>296</v>
      </c>
      <c r="AC9" s="1556"/>
      <c r="AD9" s="2127" t="s">
        <v>295</v>
      </c>
      <c r="AE9" s="2101"/>
      <c r="AF9" s="2192" t="s">
        <v>90</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133</v>
      </c>
      <c r="BM10" s="293">
        <v>23</v>
      </c>
    </row>
    <row customHeight="1" ht="15">
      <c r="D11" s="2183" t="s">
        <v>112</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113</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114</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C1EAD-63D4-9834-95EC-E204A8744C2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1902</v>
      </c>
      <c r="C2" s="2500"/>
      <c r="D2" s="2500"/>
      <c r="E2" s="268"/>
      <c r="F2" s="89">
        <v>22</v>
      </c>
    </row>
    <row customHeight="1" ht="3">
      <c r="F3" s="89">
        <v>3</v>
      </c>
    </row>
    <row customHeight="1" ht="23.25">
      <c r="B4" s="2614" t="s">
        <v>1903</v>
      </c>
      <c r="C4" s="383" t="s">
        <v>1904</v>
      </c>
      <c r="D4" s="383" t="s">
        <v>1905</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CD2E5-4EB8-E89C-9803-379314730C5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1906</v>
      </c>
    </row>
    <row r="4" s="264" customFormat="1" customHeight="1" ht="15">
      <c r="C4" s="1816"/>
      <c r="D4" s="113"/>
      <c r="E4" s="377"/>
    </row>
    <row r="6" s="1815" customFormat="1" customHeight="1" ht="17.25">
      <c r="A6" s="1815" t="s">
        <v>1907</v>
      </c>
    </row>
    <row r="8" s="264" customFormat="1" customHeight="1" ht="17.25">
      <c r="C8" s="1817"/>
      <c r="D8" s="113"/>
      <c r="E8" s="114"/>
    </row>
    <row r="11" s="1815" customFormat="1" customHeight="1" ht="17.25">
      <c r="A11" s="1815" t="s">
        <v>1908</v>
      </c>
    </row>
    <row r="13" s="1819" customFormat="1" customHeight="1" ht="15">
      <c r="A13" s="2217">
        <v>1</v>
      </c>
      <c r="B13" s="1160"/>
      <c r="C13" s="801" t="s">
        <v>452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105</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1909</v>
      </c>
    </row>
    <row r="19" s="1850" customFormat="1" customHeight="1" ht="15">
      <c r="A19" s="1882"/>
      <c r="B19" s="1366">
        <v>1</v>
      </c>
      <c r="C19" s="1366"/>
      <c r="D19" s="800" t="s">
        <v>452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452</v>
      </c>
      <c r="D23" s="2108" t="s">
        <v>112</v>
      </c>
      <c r="E23" s="2109"/>
      <c r="F23" s="2107" t="s">
        <v>19</v>
      </c>
      <c r="G23" s="2557"/>
      <c r="H23" s="2127">
        <v>1</v>
      </c>
      <c r="I23" s="2559" t="str">
        <f>IF(U23="","",INDEX(TERRITORY_MR_LIST,MATCH(U23,TERRITORY_LIST_ID,0)))</f>
        <v/>
      </c>
      <c r="J23" s="2107" t="s">
        <v>19</v>
      </c>
      <c r="K23" s="832"/>
      <c r="L23" s="1782" t="s">
        <v>112</v>
      </c>
      <c r="M23" s="603"/>
      <c r="N23" s="604"/>
      <c r="O23" s="604"/>
      <c r="P23" s="604"/>
      <c r="Q23" s="604"/>
      <c r="R23" s="604"/>
      <c r="S23" s="604"/>
      <c r="T23" s="604"/>
      <c r="U23" s="605"/>
      <c r="V23" s="604"/>
      <c r="W23" s="604"/>
      <c r="X23" s="595"/>
      <c r="Y23" s="595" t="s">
        <v>121</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122</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123</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452</v>
      </c>
      <c r="H29" s="2103">
        <v>1</v>
      </c>
      <c r="I29" s="2562" t="str">
        <f>IF(U29="","",INDEX(TERRITORY_MR_LIST,MATCH(U29,TERRITORY_LIST_ID,0)))</f>
        <v/>
      </c>
      <c r="J29" s="2107" t="s">
        <v>19</v>
      </c>
      <c r="K29" s="832"/>
      <c r="L29" s="1782" t="s">
        <v>112</v>
      </c>
      <c r="M29" s="603"/>
      <c r="N29" s="604"/>
      <c r="O29" s="604"/>
      <c r="P29" s="604"/>
      <c r="Q29" s="604"/>
      <c r="R29" s="604"/>
      <c r="S29" s="604"/>
      <c r="T29" s="604"/>
      <c r="U29" s="605"/>
      <c r="V29" s="604"/>
      <c r="W29" s="604"/>
      <c r="X29" s="595"/>
      <c r="Y29" s="595" t="s">
        <v>121</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122</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452</v>
      </c>
      <c r="L34" s="1729" t="s">
        <v>112</v>
      </c>
      <c r="M34" s="811"/>
      <c r="N34" s="812"/>
      <c r="O34" s="604"/>
      <c r="P34" s="604"/>
      <c r="Q34" s="604"/>
      <c r="R34" s="604"/>
      <c r="S34" s="604"/>
      <c r="T34" s="604"/>
      <c r="U34" s="605"/>
      <c r="V34" s="604"/>
      <c r="W34" s="604"/>
      <c r="X34" s="595"/>
      <c r="Y34" s="595" t="s">
        <v>121</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1913</v>
      </c>
    </row>
    <row customHeight="1" ht="11.25"/>
    <row s="455" customFormat="1" customHeight="1" ht="22.5">
      <c r="A39" s="1791"/>
      <c r="B39" s="457"/>
      <c r="C39" s="859"/>
      <c r="D39" s="440"/>
      <c r="E39" s="860"/>
      <c r="F39" s="1812"/>
      <c r="G39" s="1822"/>
      <c r="H39" s="475"/>
    </row>
    <row customHeight="1" ht="11.25"/>
    <row s="1815" customFormat="1" customHeight="1" ht="11.25">
      <c r="A41" s="1815" t="s">
        <v>1914</v>
      </c>
    </row>
    <row customHeight="1" ht="11.25"/>
    <row s="455" customFormat="1" customHeight="1" ht="22.5">
      <c r="A43" s="457"/>
      <c r="B43" s="457"/>
      <c r="C43" s="457"/>
      <c r="D43" s="440"/>
      <c r="E43" s="860"/>
      <c r="F43" s="861"/>
      <c r="G43" s="1822"/>
      <c r="H43" s="475"/>
    </row>
    <row customHeight="1" ht="11.25"/>
    <row s="1815" customFormat="1" customHeight="1" ht="11.25">
      <c r="A45" s="1815" t="s">
        <v>1915</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1916</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1917</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1918</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1919</v>
      </c>
    </row>
    <row r="68" s="1635" customFormat="1" customHeight="1" ht="14.25">
      <c r="A68" s="343"/>
      <c r="B68" s="1160"/>
      <c r="C68" s="376"/>
      <c r="D68" s="1810"/>
      <c r="E68" s="886"/>
      <c r="F68" s="1825"/>
      <c r="G68" s="89"/>
      <c r="I68" s="1624"/>
      <c r="J68" s="1624"/>
    </row>
    <row r="70" s="1815" customFormat="1" customHeight="1" ht="11.25">
      <c r="A70" s="1815" t="s">
        <v>1920</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1921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1922</v>
      </c>
    </row>
    <row r="75" s="1815" customFormat="1" customHeight="1" ht="11.25">
      <c r="A75" s="1815" t="s">
        <v>1923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1921</v>
      </c>
    </row>
    <row r="79" s="1815" customFormat="1" customHeight="1" ht="11.25">
      <c r="A79" s="1815" t="s">
        <v>1924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1929</v>
      </c>
    </row>
    <row r="101" s="1635" customFormat="1" customHeight="1" ht="11.25">
      <c r="A101" s="1166"/>
      <c r="B101" s="1166"/>
      <c r="C101" s="1166"/>
      <c r="D101" s="1160"/>
      <c r="E101" s="1170"/>
      <c r="F101" s="1829"/>
      <c r="G101" s="1830"/>
      <c r="H101" s="2515" t="s">
        <v>112</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1931</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1933</v>
      </c>
    </row>
    <row r="115" s="1850" customFormat="1" customHeight="1" ht="15">
      <c r="A115" s="623"/>
      <c r="B115" s="624"/>
      <c r="C115" s="624"/>
      <c r="D115" s="2578" t="s">
        <v>112</v>
      </c>
      <c r="E115" s="2377" t="s">
        <v>108</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1934</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1934</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1935</v>
      </c>
    </row>
    <row r="127" s="1850" customFormat="1" customHeight="1" ht="15">
      <c r="A127" s="623"/>
      <c r="B127" s="624"/>
      <c r="C127" s="624"/>
      <c r="D127" s="2578" t="s">
        <v>112</v>
      </c>
      <c r="E127" s="2377" t="s">
        <v>108</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1934</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1936</v>
      </c>
    </row>
    <row r="139" s="1850" customFormat="1" customHeight="1" ht="45">
      <c r="A139" s="1806"/>
      <c r="B139" s="1160"/>
      <c r="C139" s="412"/>
      <c r="D139" s="89"/>
      <c r="E139" s="2572"/>
      <c r="F139" s="2108" t="s">
        <v>112</v>
      </c>
      <c r="G139" s="2575" t="s">
        <v>28</v>
      </c>
      <c r="H139" s="289"/>
      <c r="I139" s="637" t="s">
        <v>112</v>
      </c>
      <c r="J139" s="1807" t="s">
        <v>1937</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112</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1939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112</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112</v>
      </c>
      <c r="N150" s="1795"/>
      <c r="O150" s="642"/>
      <c r="P150" s="643"/>
      <c r="Q150" s="642"/>
      <c r="R150" s="644">
        <v>0</v>
      </c>
      <c r="S150" s="89"/>
      <c r="T150" s="717"/>
      <c r="U150" s="89"/>
      <c r="V150" s="89"/>
      <c r="AC150" s="89"/>
    </row>
    <row r="152" s="1815" customFormat="1" customHeight="1" ht="17.25">
      <c r="A152" s="1815" t="s">
        <v>1940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112</v>
      </c>
      <c r="N154" s="2504" t="str">
        <f>IF(Z154="","",INDEX(TERRITORY_MR_LIST,MATCH(Z154,TERRITORY_LIST_ID,0)))</f>
        <v/>
      </c>
      <c r="O154" s="2185" t="s">
        <v>63</v>
      </c>
      <c r="P154" s="2108"/>
      <c r="Q154" s="2108" t="s">
        <v>112</v>
      </c>
      <c r="R154" s="2502" t="s">
        <v>28</v>
      </c>
      <c r="S154" s="2107" t="s">
        <v>63</v>
      </c>
      <c r="T154" s="1811"/>
      <c r="U154" s="1811" t="s">
        <v>112</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112</v>
      </c>
      <c r="N160" s="2504" t="str">
        <f>IF(Z160="","",INDEX(TERRITORY_MR_LIST,MATCH(Z160,TERRITORY_LIST_ID,0)))</f>
        <v/>
      </c>
      <c r="O160" s="2185" t="s">
        <v>63</v>
      </c>
      <c r="P160" s="2108"/>
      <c r="Q160" s="2108" t="s">
        <v>112</v>
      </c>
      <c r="R160" s="2502" t="s">
        <v>28</v>
      </c>
      <c r="S160" s="2107" t="s">
        <v>63</v>
      </c>
      <c r="T160" s="1811"/>
      <c r="U160" s="1811" t="s">
        <v>112</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112</v>
      </c>
      <c r="N165" s="2504" t="str">
        <f>IF(Z165="","",INDEX(TERRITORY_MR_LIST,MATCH(Z165,TERRITORY_LIST_ID,0)))</f>
        <v/>
      </c>
      <c r="O165" s="2185" t="s">
        <v>63</v>
      </c>
      <c r="P165" s="2108"/>
      <c r="Q165" s="2108" t="s">
        <v>112</v>
      </c>
      <c r="R165" s="2502" t="s">
        <v>28</v>
      </c>
      <c r="S165" s="2107" t="s">
        <v>63</v>
      </c>
      <c r="T165" s="1811"/>
      <c r="U165" s="1811" t="s">
        <v>112</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112</v>
      </c>
      <c r="R169" s="2502" t="s">
        <v>28</v>
      </c>
      <c r="S169" s="2107" t="s">
        <v>63</v>
      </c>
      <c r="T169" s="1811"/>
      <c r="U169" s="1811" t="s">
        <v>112</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112</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112</v>
      </c>
      <c r="N176" s="2504" t="str">
        <f>IF(Z176="","",INDEX(TERRITORY_MR_LIST,MATCH(Z176,TERRITORY_LIST_ID,0)))</f>
        <v/>
      </c>
      <c r="O176" s="2185" t="s">
        <v>63</v>
      </c>
      <c r="P176" s="2108"/>
      <c r="Q176" s="2108" t="s">
        <v>112</v>
      </c>
      <c r="R176" s="2502" t="s">
        <v>28</v>
      </c>
      <c r="S176" s="2406" t="s">
        <v>19</v>
      </c>
      <c r="T176" s="1802"/>
      <c r="U176" s="1802" t="s">
        <v>112</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112</v>
      </c>
      <c r="N182" s="2504" t="str">
        <f>IF(Z182="","",INDEX(TERRITORY_MR_LIST,MATCH(Z182,TERRITORY_LIST_ID,0)))</f>
        <v/>
      </c>
      <c r="O182" s="2185" t="s">
        <v>63</v>
      </c>
      <c r="P182" s="2108"/>
      <c r="Q182" s="2108" t="s">
        <v>112</v>
      </c>
      <c r="R182" s="2502" t="s">
        <v>28</v>
      </c>
      <c r="S182" s="2406" t="s">
        <v>19</v>
      </c>
      <c r="T182" s="1802"/>
      <c r="U182" s="1802" t="s">
        <v>112</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112</v>
      </c>
      <c r="N187" s="2504" t="str">
        <f>IF(Z187="","",INDEX(TERRITORY_MR_LIST,MATCH(Z187,TERRITORY_LIST_ID,0)))</f>
        <v/>
      </c>
      <c r="O187" s="2185" t="s">
        <v>63</v>
      </c>
      <c r="P187" s="2108"/>
      <c r="Q187" s="2108" t="s">
        <v>112</v>
      </c>
      <c r="R187" s="2502" t="s">
        <v>28</v>
      </c>
      <c r="S187" s="2406" t="s">
        <v>19</v>
      </c>
      <c r="T187" s="1802"/>
      <c r="U187" s="1802" t="s">
        <v>112</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112</v>
      </c>
      <c r="R191" s="2502" t="s">
        <v>28</v>
      </c>
      <c r="S191" s="2406" t="s">
        <v>19</v>
      </c>
      <c r="T191" s="1802"/>
      <c r="U191" s="1802" t="s">
        <v>112</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1942</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112</v>
      </c>
      <c r="P202" s="2517"/>
      <c r="Q202" s="1580"/>
      <c r="R202" s="2185" t="s">
        <v>63</v>
      </c>
      <c r="S202" s="2185" t="s">
        <v>63</v>
      </c>
      <c r="T202" s="1855"/>
      <c r="U202" s="2108" t="s">
        <v>112</v>
      </c>
      <c r="V202" s="2524" t="str">
        <f>IF(AK202="","",INDEX(TERRITORY_MR_LIST,MATCH(AK202,TERRITORY_LIST_ID,0)))</f>
        <v/>
      </c>
      <c r="W202" s="1581"/>
      <c r="X202" s="2185" t="s">
        <v>63</v>
      </c>
      <c r="Y202" s="2185" t="s">
        <v>19</v>
      </c>
      <c r="Z202" s="1564"/>
      <c r="AA202" s="2108" t="s">
        <v>112</v>
      </c>
      <c r="AB202" s="2526"/>
      <c r="AC202" s="1582"/>
      <c r="AD202" s="2185" t="s">
        <v>63</v>
      </c>
      <c r="AE202" s="2185" t="s">
        <v>19</v>
      </c>
      <c r="AF202" s="1562"/>
      <c r="AG202" s="1811" t="s">
        <v>112</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106</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689DE-7BFD-6826-8E6D-A96354AA3DC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1946</v>
      </c>
      <c r="B1" s="846"/>
      <c r="C1" s="982" t="s">
        <v>1947</v>
      </c>
      <c r="D1" s="980" t="s">
        <v>813</v>
      </c>
      <c r="E1" s="980" t="s">
        <v>859</v>
      </c>
      <c r="F1" s="980" t="s">
        <v>912</v>
      </c>
      <c r="G1" s="980" t="s">
        <v>899</v>
      </c>
      <c r="H1" s="980" t="s">
        <v>1621</v>
      </c>
    </row>
    <row customHeight="1" ht="9">
      <c r="A2" s="983" t="s">
        <v>1948</v>
      </c>
      <c r="B2" s="983"/>
      <c r="C2" s="984" t="str">
        <f>INDEX(TEMPLATE_NUMBER_FORM_LIST,MATCH(TEMPLATE_SPHERE,TEMPLATE_SPHERE_LIST,0))</f>
        <v>16</v>
      </c>
      <c r="D2" s="983" t="s">
        <v>1472</v>
      </c>
      <c r="E2" s="983" t="s">
        <v>152</v>
      </c>
      <c r="F2" s="985" t="s">
        <v>152</v>
      </c>
      <c r="G2" s="983" t="s">
        <v>152</v>
      </c>
      <c r="H2" s="986"/>
    </row>
    <row customHeight="1" ht="63">
      <c r="A3" s="846"/>
      <c r="B3" s="846" t="s">
        <v>112</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1950</v>
      </c>
      <c r="B4" s="846" t="s">
        <v>113</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1951</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1952</v>
      </c>
    </row>
    <row customHeight="1" ht="117">
      <c r="A5" s="846" t="s">
        <v>1953</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1955</v>
      </c>
    </row>
    <row customHeight="1" ht="90">
      <c r="A6" s="846" t="s">
        <v>1956</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1957</v>
      </c>
      <c r="B7" s="846" t="s">
        <v>114</v>
      </c>
      <c r="C7" s="984" t="str">
        <f>IF(TEMPLATE_SPHERE="HEAT",D7,E7)</f>
        <v>Форма 11. Информация о расходах на капитальный и текущий ремонт основных средств</v>
      </c>
      <c r="D7" s="846" t="s">
        <v>1958</v>
      </c>
      <c r="E7" s="846" t="s">
        <v>1959</v>
      </c>
      <c r="F7" s="986"/>
      <c r="G7" s="986"/>
      <c r="H7" s="986"/>
    </row>
    <row customHeight="1" ht="108">
      <c r="A8" s="846" t="s">
        <v>1960</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1160</v>
      </c>
      <c r="E8" s="846" t="s">
        <v>1961</v>
      </c>
      <c r="F8" s="986"/>
      <c r="G8" s="986"/>
      <c r="H8" s="986"/>
    </row>
    <row customHeight="1" ht="99">
      <c r="A9" s="846" t="s">
        <v>1962</v>
      </c>
      <c r="B9" s="846"/>
      <c r="C9" s="846" t="s">
        <v>1963</v>
      </c>
      <c r="D9" s="846"/>
      <c r="E9" s="846"/>
      <c r="F9" s="986"/>
      <c r="G9" s="986"/>
      <c r="H9" s="986"/>
    </row>
    <row customHeight="1" ht="126">
      <c r="A10" s="846" t="s">
        <v>1964</v>
      </c>
      <c r="B10" s="846"/>
      <c r="C10" s="846" t="s">
        <v>1965</v>
      </c>
      <c r="D10" s="846"/>
      <c r="E10" s="846"/>
      <c r="F10" s="986"/>
      <c r="G10" s="986"/>
      <c r="H10" s="986"/>
    </row>
    <row customHeight="1" ht="108">
      <c r="A11" s="846" t="s">
        <v>1966</v>
      </c>
      <c r="B11" s="846"/>
      <c r="C11" s="846" t="s">
        <v>1967</v>
      </c>
      <c r="D11" s="846"/>
      <c r="E11" s="846"/>
      <c r="F11" s="986"/>
      <c r="G11" s="986"/>
      <c r="H11" s="986"/>
    </row>
    <row customHeight="1" ht="54">
      <c r="A12" s="846" t="s">
        <v>1968</v>
      </c>
      <c r="B12" s="846"/>
      <c r="C12" s="846" t="s">
        <v>1969</v>
      </c>
      <c r="D12" s="846"/>
      <c r="E12" s="846"/>
      <c r="F12" s="986"/>
      <c r="G12" s="986"/>
      <c r="H12" s="986"/>
    </row>
    <row customHeight="1" ht="45">
      <c r="A13" s="846" t="s">
        <v>1970</v>
      </c>
      <c r="B13" s="846"/>
      <c r="C13" s="846" t="s">
        <v>1971</v>
      </c>
      <c r="D13" s="846"/>
      <c r="E13" s="846"/>
      <c r="F13" s="986"/>
      <c r="G13" s="986"/>
      <c r="H13" s="986"/>
    </row>
    <row customHeight="1" ht="117">
      <c r="A14" s="846" t="s">
        <v>1972</v>
      </c>
      <c r="B14" s="846"/>
      <c r="C14" s="846" t="s">
        <v>1973</v>
      </c>
      <c r="D14" s="846"/>
      <c r="E14" s="846"/>
      <c r="F14" s="986"/>
      <c r="G14" s="986"/>
      <c r="H14" s="986"/>
    </row>
    <row customHeight="1" ht="117">
      <c r="A15" s="846" t="s">
        <v>1974</v>
      </c>
      <c r="B15" s="846"/>
      <c r="C15" s="846" t="s">
        <v>1975</v>
      </c>
      <c r="D15" s="846"/>
      <c r="E15" s="846"/>
      <c r="F15" s="986"/>
      <c r="G15" s="986"/>
      <c r="H15" s="986"/>
    </row>
    <row customHeight="1" ht="63">
      <c r="A16" s="846" t="s">
        <v>1976</v>
      </c>
      <c r="B16" s="846"/>
      <c r="C16" s="846" t="s">
        <v>1977</v>
      </c>
      <c r="D16" s="846"/>
      <c r="E16" s="846"/>
      <c r="F16" s="986"/>
      <c r="G16" s="986"/>
      <c r="H16" s="986"/>
    </row>
    <row customHeight="1" ht="54">
      <c r="A17" s="846" t="s">
        <v>1978</v>
      </c>
      <c r="B17" s="846"/>
      <c r="C17" s="984" t="s">
        <v>1979</v>
      </c>
      <c r="D17" s="846"/>
      <c r="E17" s="846"/>
      <c r="F17" s="986"/>
      <c r="G17" s="986"/>
      <c r="H17" s="986"/>
    </row>
    <row customHeight="1" ht="27">
      <c r="A18" s="846" t="s">
        <v>1980</v>
      </c>
      <c r="B18" s="846"/>
      <c r="C18" s="984" t="s">
        <v>1981</v>
      </c>
      <c r="D18" s="846"/>
      <c r="E18" s="846"/>
      <c r="F18" s="986"/>
      <c r="G18" s="986"/>
      <c r="H18" s="986"/>
    </row>
    <row customHeight="1" ht="54">
      <c r="A19" s="846" t="s">
        <v>1982</v>
      </c>
      <c r="B19" s="846"/>
      <c r="C19" s="984" t="s">
        <v>1983</v>
      </c>
      <c r="D19" s="846"/>
      <c r="E19" s="846"/>
      <c r="F19" s="986"/>
      <c r="G19" s="986"/>
      <c r="H19" s="986"/>
    </row>
    <row customHeight="1" ht="36">
      <c r="A20" s="846" t="s">
        <v>1984</v>
      </c>
      <c r="B20" s="846"/>
      <c r="C20" s="984" t="s">
        <v>1985</v>
      </c>
      <c r="D20" s="846"/>
      <c r="E20" s="846"/>
      <c r="F20" s="986"/>
      <c r="G20" s="986"/>
      <c r="H20" s="986"/>
    </row>
    <row customHeight="1" ht="36">
      <c r="A21" s="846" t="s">
        <v>1986</v>
      </c>
      <c r="B21" s="846"/>
      <c r="C21" s="984" t="s">
        <v>1987</v>
      </c>
      <c r="D21" s="846"/>
      <c r="E21" s="846"/>
      <c r="F21" s="986"/>
      <c r="G21" s="986"/>
      <c r="H21" s="986"/>
    </row>
    <row customHeight="1" ht="27">
      <c r="A22" s="846" t="s">
        <v>1988</v>
      </c>
      <c r="B22" s="846"/>
      <c r="C22" s="984" t="s">
        <v>1989</v>
      </c>
      <c r="D22" s="846"/>
      <c r="E22" s="846"/>
      <c r="F22" s="986"/>
      <c r="G22" s="986"/>
      <c r="H22" s="986"/>
    </row>
    <row customHeight="1" ht="36">
      <c r="A23" s="846" t="s">
        <v>1990</v>
      </c>
      <c r="B23" s="846"/>
      <c r="C23" s="984" t="s">
        <v>1991</v>
      </c>
      <c r="D23" s="846"/>
      <c r="E23" s="846"/>
      <c r="F23" s="986"/>
      <c r="G23" s="986"/>
      <c r="H23" s="986"/>
    </row>
    <row customHeight="1" ht="28.5">
      <c r="A24" s="846" t="s">
        <v>1992</v>
      </c>
      <c r="B24" s="846"/>
      <c r="C24" s="984" t="s">
        <v>1993</v>
      </c>
      <c r="D24" s="846"/>
      <c r="E24" s="846"/>
      <c r="F24" s="986"/>
      <c r="G24" s="986"/>
      <c r="H24" s="986"/>
    </row>
    <row customHeight="1" ht="36">
      <c r="A25" s="846" t="s">
        <v>1994</v>
      </c>
      <c r="B25" s="846"/>
      <c r="C25" s="984" t="s">
        <v>1995</v>
      </c>
      <c r="D25" s="846"/>
      <c r="E25" s="846"/>
      <c r="F25" s="986"/>
      <c r="G25" s="986"/>
      <c r="H25" s="986"/>
    </row>
    <row customHeight="1" ht="27">
      <c r="A26" s="846" t="s">
        <v>1996</v>
      </c>
      <c r="B26" s="846"/>
      <c r="C26" s="984" t="s">
        <v>1997</v>
      </c>
      <c r="D26" s="846"/>
      <c r="E26" s="846"/>
      <c r="F26" s="986"/>
      <c r="G26" s="986"/>
      <c r="H26" s="986"/>
    </row>
    <row customHeight="1" ht="36">
      <c r="A27" s="846" t="s">
        <v>1998</v>
      </c>
      <c r="B27" s="846"/>
      <c r="C27" s="984" t="s">
        <v>1999</v>
      </c>
      <c r="D27" s="846"/>
      <c r="E27" s="846"/>
      <c r="F27" s="986"/>
      <c r="G27" s="986"/>
      <c r="H27" s="986"/>
    </row>
    <row customHeight="1" ht="28.5">
      <c r="A28" s="846" t="s">
        <v>2000</v>
      </c>
      <c r="B28" s="846"/>
      <c r="C28" s="984" t="s">
        <v>2001</v>
      </c>
      <c r="D28" s="846"/>
      <c r="E28" s="846"/>
      <c r="F28" s="986"/>
      <c r="G28" s="986"/>
      <c r="H28" s="986"/>
    </row>
    <row customHeight="1" ht="126">
      <c r="A29" s="846" t="s">
        <v>2002</v>
      </c>
      <c r="B29" s="846" t="s">
        <v>1573</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2004</v>
      </c>
    </row>
    <row customHeight="1" ht="36">
      <c r="A30" s="846" t="s">
        <v>2005</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2007</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2008</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2009</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2011</v>
      </c>
    </row>
    <row customHeight="1" ht="9">
      <c r="A33" s="846"/>
      <c r="B33" s="846"/>
      <c r="C33" s="984"/>
      <c r="D33" s="846"/>
      <c r="E33" s="846"/>
      <c r="F33" s="986"/>
      <c r="G33" s="986"/>
      <c r="H33" s="986"/>
    </row>
    <row customHeight="1" ht="9">
      <c r="A34" s="846"/>
      <c r="B34" s="846" t="s">
        <v>1510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BF4AB16-934D-A237-916B-4C2A4DE53A3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2012</v>
      </c>
      <c r="D1" s="898"/>
      <c r="E1" s="898"/>
      <c r="F1" s="898"/>
      <c r="G1" s="898"/>
      <c r="H1" s="898" t="s">
        <v>2013</v>
      </c>
      <c r="I1" s="898"/>
      <c r="J1" s="898"/>
      <c r="K1" s="898"/>
      <c r="L1" s="898"/>
      <c r="M1" s="898" t="s">
        <v>2014</v>
      </c>
      <c r="N1" s="898" t="s">
        <v>2015</v>
      </c>
      <c r="O1" s="2592" t="s">
        <v>2016</v>
      </c>
      <c r="P1" s="2592"/>
      <c r="Q1" s="2592"/>
      <c r="R1" s="2592"/>
      <c r="S1" s="2592"/>
      <c r="T1" s="2592" t="s">
        <v>2014</v>
      </c>
      <c r="U1" s="2592"/>
      <c r="V1" s="2592"/>
      <c r="W1" s="2592"/>
      <c r="X1" s="2592"/>
      <c r="Y1" s="999"/>
      <c r="Z1" s="2592" t="s">
        <v>2017</v>
      </c>
      <c r="AA1" s="2592"/>
      <c r="AB1" s="2592"/>
      <c r="AC1" s="2592"/>
      <c r="AD1" s="2592"/>
    </row>
    <row customHeight="1" ht="18">
      <c r="A2" s="846"/>
      <c r="B2" s="846"/>
      <c r="C2" s="841" t="s">
        <v>813</v>
      </c>
      <c r="D2" s="841" t="s">
        <v>859</v>
      </c>
      <c r="E2" s="841" t="s">
        <v>912</v>
      </c>
      <c r="F2" s="841" t="s">
        <v>899</v>
      </c>
      <c r="G2" s="841" t="s">
        <v>1621</v>
      </c>
      <c r="H2" s="843"/>
      <c r="I2" s="843"/>
      <c r="J2" s="843"/>
      <c r="K2" s="843"/>
      <c r="L2" s="843"/>
      <c r="M2" s="843"/>
      <c r="N2" s="843"/>
      <c r="O2" s="841" t="s">
        <v>813</v>
      </c>
      <c r="P2" s="841" t="s">
        <v>859</v>
      </c>
      <c r="Q2" s="841" t="s">
        <v>899</v>
      </c>
      <c r="R2" s="841" t="s">
        <v>912</v>
      </c>
      <c r="S2" s="841" t="s">
        <v>1621</v>
      </c>
      <c r="T2" s="841" t="s">
        <v>813</v>
      </c>
      <c r="U2" s="841" t="s">
        <v>859</v>
      </c>
      <c r="V2" s="841" t="s">
        <v>899</v>
      </c>
      <c r="W2" s="841" t="s">
        <v>912</v>
      </c>
      <c r="X2" s="841" t="s">
        <v>1621</v>
      </c>
      <c r="Y2" s="841"/>
      <c r="Z2" s="841" t="s">
        <v>813</v>
      </c>
      <c r="AA2" s="850" t="s">
        <v>859</v>
      </c>
      <c r="AB2" s="841" t="s">
        <v>899</v>
      </c>
      <c r="AC2" s="841" t="s">
        <v>912</v>
      </c>
      <c r="AD2" s="841" t="s">
        <v>1621</v>
      </c>
    </row>
    <row customHeight="1" ht="162">
      <c r="A3" s="845" t="s">
        <v>26</v>
      </c>
      <c r="B3" s="845"/>
      <c r="C3" s="2596" t="s">
        <v>2018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2019</v>
      </c>
      <c r="AA3" s="843" t="s">
        <v>2020</v>
      </c>
      <c r="AB3" s="846" t="s">
        <v>2021</v>
      </c>
      <c r="AC3" s="846" t="s">
        <v>2022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1560</v>
      </c>
      <c r="D11" s="2599" t="s">
        <v>1556</v>
      </c>
      <c r="E11" s="2599" t="s">
        <v>1654</v>
      </c>
      <c r="F11" s="2599" t="s">
        <v>2023</v>
      </c>
      <c r="G11" s="2599"/>
      <c r="H11" s="898" t="s">
        <v>2024</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2025</v>
      </c>
      <c r="U11" s="843" t="s">
        <v>2026</v>
      </c>
      <c r="V11" s="843"/>
      <c r="W11" s="843"/>
      <c r="X11" s="843"/>
      <c r="Y11" s="1000"/>
      <c r="Z11" s="846" t="s">
        <v>2027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2028</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2029</v>
      </c>
      <c r="U12" s="843" t="s">
        <v>2030</v>
      </c>
      <c r="V12" s="843"/>
      <c r="W12" s="843"/>
      <c r="X12" s="843"/>
      <c r="Y12" s="1000"/>
      <c r="Z12" s="846" t="s">
        <v>2031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2032</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2033</v>
      </c>
      <c r="U13" s="844" t="s">
        <v>2034</v>
      </c>
      <c r="V13" s="844"/>
      <c r="W13" s="844"/>
      <c r="X13" s="843"/>
      <c r="Y13" s="1000"/>
      <c r="Z13" s="846" t="s">
        <v>2035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2037</v>
      </c>
      <c r="AA14" s="849" t="s">
        <v>2037</v>
      </c>
      <c r="AB14" s="846"/>
      <c r="AC14" s="846"/>
      <c r="AD14" s="846"/>
    </row>
    <row customHeight="1" ht="108">
      <c r="A15" s="2593"/>
      <c r="B15" s="899">
        <v>5</v>
      </c>
      <c r="C15" s="2600"/>
      <c r="D15" s="2600"/>
      <c r="E15" s="2600"/>
      <c r="F15" s="2600"/>
      <c r="G15" s="2600"/>
      <c r="H15" s="2594" t="s">
        <v>2038</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1657</v>
      </c>
      <c r="B18" s="899">
        <v>1</v>
      </c>
      <c r="C18" s="843" t="s">
        <v>2024</v>
      </c>
      <c r="D18" s="967" t="s">
        <v>2024</v>
      </c>
      <c r="E18" s="843" t="s">
        <v>2024</v>
      </c>
      <c r="F18" s="843" t="s">
        <v>2024</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2041</v>
      </c>
      <c r="U18" s="846" t="s">
        <v>2042</v>
      </c>
      <c r="V18" s="846" t="s">
        <v>2043</v>
      </c>
      <c r="W18" s="846" t="s">
        <v>2044</v>
      </c>
      <c r="X18" s="843"/>
      <c r="Y18" s="1000"/>
      <c r="Z18" s="846" t="s">
        <v>2045</v>
      </c>
      <c r="AA18" s="849" t="s">
        <v>2046</v>
      </c>
      <c r="AB18" s="849" t="s">
        <v>2046</v>
      </c>
      <c r="AC18" s="849" t="s">
        <v>2046</v>
      </c>
      <c r="AD18" s="846"/>
    </row>
    <row customHeight="1" ht="36">
      <c r="A19" s="845"/>
      <c r="B19" s="899">
        <v>2</v>
      </c>
      <c r="C19" s="843" t="s">
        <v>2028</v>
      </c>
      <c r="D19" s="967" t="s">
        <v>2028</v>
      </c>
      <c r="E19" s="843" t="s">
        <v>2028</v>
      </c>
      <c r="F19" s="843" t="s">
        <v>2028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2047</v>
      </c>
      <c r="U19" s="846" t="s">
        <v>2048</v>
      </c>
      <c r="V19" s="846" t="s">
        <v>2049</v>
      </c>
      <c r="W19" s="846" t="s">
        <v>2050</v>
      </c>
      <c r="X19" s="843"/>
      <c r="Y19" s="1000"/>
      <c r="Z19" s="846" t="s">
        <v>2051</v>
      </c>
      <c r="AA19" s="849" t="s">
        <v>2051</v>
      </c>
      <c r="AB19" s="849" t="s">
        <v>2051</v>
      </c>
      <c r="AC19" s="849" t="s">
        <v>2051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714</v>
      </c>
      <c r="P20" s="957" t="s">
        <v>714</v>
      </c>
      <c r="Q20" s="957" t="s">
        <v>714</v>
      </c>
      <c r="R20" s="957" t="s">
        <v>714</v>
      </c>
      <c r="S20" s="957"/>
      <c r="T20" s="964" t="s">
        <v>2052</v>
      </c>
      <c r="U20" s="846" t="s">
        <v>2053</v>
      </c>
      <c r="V20" s="846" t="s">
        <v>2054</v>
      </c>
      <c r="W20" s="846" t="s">
        <v>2055</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2056</v>
      </c>
      <c r="U21" s="846"/>
      <c r="V21" s="846"/>
      <c r="W21" s="846"/>
      <c r="X21" s="843"/>
      <c r="Y21" s="1000"/>
      <c r="Z21" s="846" t="s">
        <v>2057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2058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2059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2060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741</v>
      </c>
      <c r="R25" s="957" t="s">
        <v>314</v>
      </c>
      <c r="S25" s="957"/>
      <c r="T25" s="964" t="s">
        <v>2061</v>
      </c>
      <c r="U25" s="846" t="s">
        <v>2061</v>
      </c>
      <c r="V25" s="846" t="s">
        <v>2061</v>
      </c>
      <c r="W25" s="846" t="s">
        <v>2061</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730</v>
      </c>
      <c r="P26" s="957" t="s">
        <v>724</v>
      </c>
      <c r="Q26" s="957" t="s">
        <v>2062</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2063</v>
      </c>
      <c r="V26" s="964" t="s">
        <v>2063</v>
      </c>
      <c r="W26" s="964" t="s">
        <v>2063</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732</v>
      </c>
      <c r="P27" s="957" t="s">
        <v>726</v>
      </c>
      <c r="Q27" s="957" t="s">
        <v>2064</v>
      </c>
      <c r="R27" s="957" t="s">
        <v>726</v>
      </c>
      <c r="S27" s="957"/>
      <c r="T27" s="964" t="s">
        <v>2065</v>
      </c>
      <c r="U27" s="964" t="s">
        <v>2065</v>
      </c>
      <c r="V27" s="964" t="s">
        <v>2065</v>
      </c>
      <c r="W27" s="964" t="s">
        <v>2065</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734</v>
      </c>
      <c r="P28" s="957"/>
      <c r="Q28" s="957"/>
      <c r="R28" s="957"/>
      <c r="S28" s="957"/>
      <c r="T28" s="964" t="s">
        <v>2066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741</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2067</v>
      </c>
      <c r="V29" s="846"/>
      <c r="W29" s="846" t="s">
        <v>2067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743</v>
      </c>
      <c r="P30" s="957" t="s">
        <v>734</v>
      </c>
      <c r="Q30" s="957" t="s">
        <v>743</v>
      </c>
      <c r="R30" s="957" t="s">
        <v>734</v>
      </c>
      <c r="S30" s="957"/>
      <c r="T30" s="964" t="s">
        <v>2068</v>
      </c>
      <c r="U30" s="846" t="s">
        <v>2068</v>
      </c>
      <c r="V30" s="846" t="s">
        <v>2068</v>
      </c>
      <c r="W30" s="846" t="s">
        <v>2068</v>
      </c>
      <c r="X30" s="843"/>
      <c r="Y30" s="1000"/>
      <c r="Z30" s="846"/>
      <c r="AA30" s="849" t="s">
        <v>2069</v>
      </c>
      <c r="AB30" s="849" t="s">
        <v>2069</v>
      </c>
      <c r="AC30" s="849" t="s">
        <v>2069</v>
      </c>
      <c r="AD30" s="846"/>
    </row>
    <row customHeight="1" ht="18">
      <c r="A31" s="845"/>
      <c r="B31" s="899">
        <v>14</v>
      </c>
      <c r="C31" s="843" t="s">
        <v>2070</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2071</v>
      </c>
      <c r="P31" s="957" t="s">
        <v>737</v>
      </c>
      <c r="Q31" s="957" t="s">
        <v>2071</v>
      </c>
      <c r="R31" s="957" t="s">
        <v>737</v>
      </c>
      <c r="S31" s="957"/>
      <c r="T31" s="965" t="s">
        <v>2072</v>
      </c>
      <c r="U31" s="846" t="s">
        <v>2072</v>
      </c>
      <c r="V31" s="846" t="s">
        <v>2072</v>
      </c>
      <c r="W31" s="846" t="s">
        <v>2072</v>
      </c>
      <c r="X31" s="843"/>
      <c r="Y31" s="1000"/>
      <c r="Z31" s="846"/>
      <c r="AA31" s="849"/>
      <c r="AB31" s="849"/>
      <c r="AC31" s="849"/>
      <c r="AD31" s="846"/>
    </row>
    <row customHeight="1" ht="36">
      <c r="A32" s="845"/>
      <c r="B32" s="899">
        <v>15</v>
      </c>
      <c r="C32" s="843" t="s">
        <v>2073</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2074</v>
      </c>
      <c r="P32" s="957" t="s">
        <v>739</v>
      </c>
      <c r="Q32" s="957" t="s">
        <v>2074</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2075</v>
      </c>
      <c r="V32" s="846" t="s">
        <v>2075</v>
      </c>
      <c r="W32" s="846" t="s">
        <v>2075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2076</v>
      </c>
      <c r="V33" s="846" t="s">
        <v>2076</v>
      </c>
      <c r="W33" s="846" t="s">
        <v>2077</v>
      </c>
      <c r="X33" s="843"/>
      <c r="Y33" s="1000"/>
      <c r="Z33" s="846"/>
      <c r="AA33" s="849" t="s">
        <v>2078</v>
      </c>
      <c r="AB33" s="849" t="s">
        <v>2078</v>
      </c>
      <c r="AC33" s="849" t="s">
        <v>2078</v>
      </c>
      <c r="AD33" s="846"/>
    </row>
    <row customHeight="1" ht="27">
      <c r="A34" s="845"/>
      <c r="B34" s="899">
        <v>17</v>
      </c>
      <c r="C34" s="843" t="s">
        <v>2079</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2080</v>
      </c>
      <c r="P34" s="957" t="s">
        <v>2062</v>
      </c>
      <c r="Q34" s="957" t="s">
        <v>2080</v>
      </c>
      <c r="R34" s="957" t="s">
        <v>2062</v>
      </c>
      <c r="S34" s="957"/>
      <c r="T34" s="966" t="s">
        <v>2081</v>
      </c>
      <c r="U34" s="846" t="s">
        <v>2081</v>
      </c>
      <c r="V34" s="846" t="s">
        <v>2081</v>
      </c>
      <c r="W34" s="846" t="s">
        <v>2082</v>
      </c>
      <c r="X34" s="843"/>
      <c r="Y34" s="1000"/>
      <c r="Z34" s="846"/>
      <c r="AA34" s="849"/>
      <c r="AB34" s="846"/>
      <c r="AC34" s="846"/>
      <c r="AD34" s="846"/>
    </row>
    <row customHeight="1" ht="45">
      <c r="A35" s="845"/>
      <c r="B35" s="899">
        <v>18</v>
      </c>
      <c r="C35" s="843" t="s">
        <v>2083</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2084</v>
      </c>
      <c r="P35" s="957" t="s">
        <v>2064</v>
      </c>
      <c r="Q35" s="957" t="s">
        <v>2084</v>
      </c>
      <c r="R35" s="957" t="s">
        <v>2064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2085</v>
      </c>
      <c r="V35" s="846" t="s">
        <v>2085</v>
      </c>
      <c r="W35" s="846" t="s">
        <v>2085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2086</v>
      </c>
      <c r="U36" s="846" t="s">
        <v>2086</v>
      </c>
      <c r="V36" s="846" t="s">
        <v>2086</v>
      </c>
      <c r="W36" s="846" t="s">
        <v>2086</v>
      </c>
      <c r="X36" s="843"/>
      <c r="Y36" s="1000"/>
      <c r="Z36" s="846"/>
      <c r="AA36" s="849"/>
      <c r="AB36" s="846"/>
      <c r="AC36" s="846"/>
      <c r="AD36" s="846"/>
    </row>
    <row customHeight="1" ht="18">
      <c r="A37" s="845"/>
      <c r="B37" s="899">
        <v>20</v>
      </c>
      <c r="C37" s="843" t="s">
        <v>2087</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2088</v>
      </c>
      <c r="P37" s="957" t="s">
        <v>2071</v>
      </c>
      <c r="Q37" s="957" t="s">
        <v>2088</v>
      </c>
      <c r="R37" s="957" t="s">
        <v>2071</v>
      </c>
      <c r="S37" s="957"/>
      <c r="T37" s="964" t="s">
        <v>2089</v>
      </c>
      <c r="U37" s="846" t="s">
        <v>2089</v>
      </c>
      <c r="V37" s="846" t="s">
        <v>2089</v>
      </c>
      <c r="W37" s="846" t="s">
        <v>2089</v>
      </c>
      <c r="X37" s="843"/>
      <c r="Y37" s="1000"/>
      <c r="Z37" s="846"/>
      <c r="AA37" s="849"/>
      <c r="AB37" s="846"/>
      <c r="AC37" s="846"/>
      <c r="AD37" s="846"/>
    </row>
    <row customHeight="1" ht="18">
      <c r="A38" s="845"/>
      <c r="B38" s="899">
        <v>21</v>
      </c>
      <c r="C38" s="843" t="s">
        <v>2090</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2091</v>
      </c>
      <c r="P38" s="957" t="s">
        <v>2074</v>
      </c>
      <c r="Q38" s="957" t="s">
        <v>2091</v>
      </c>
      <c r="R38" s="957" t="s">
        <v>2074</v>
      </c>
      <c r="S38" s="957"/>
      <c r="T38" s="964" t="s">
        <v>2092</v>
      </c>
      <c r="U38" s="846" t="s">
        <v>2092</v>
      </c>
      <c r="V38" s="846" t="s">
        <v>2092</v>
      </c>
      <c r="W38" s="846" t="s">
        <v>2092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751</v>
      </c>
      <c r="P39" s="957" t="s">
        <v>745</v>
      </c>
      <c r="Q39" s="957" t="s">
        <v>751</v>
      </c>
      <c r="R39" s="957" t="s">
        <v>745</v>
      </c>
      <c r="S39" s="957"/>
      <c r="T39" s="964" t="s">
        <v>2093</v>
      </c>
      <c r="U39" s="846" t="s">
        <v>2094</v>
      </c>
      <c r="V39" s="846" t="s">
        <v>2095</v>
      </c>
      <c r="W39" s="846" t="s">
        <v>2096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2097</v>
      </c>
      <c r="P40" s="957" t="s">
        <v>747</v>
      </c>
      <c r="Q40" s="957" t="s">
        <v>2097</v>
      </c>
      <c r="R40" s="957" t="s">
        <v>747</v>
      </c>
      <c r="S40" s="957"/>
      <c r="T40" s="843" t="s">
        <v>2098</v>
      </c>
      <c r="U40" s="843" t="s">
        <v>2098</v>
      </c>
      <c r="V40" s="843" t="s">
        <v>2098</v>
      </c>
      <c r="W40" s="843" t="s">
        <v>2098</v>
      </c>
      <c r="X40" s="843"/>
      <c r="Y40" s="1000"/>
      <c r="Z40" s="846" t="s">
        <v>2099</v>
      </c>
      <c r="AA40" s="849" t="s">
        <v>2099</v>
      </c>
      <c r="AB40" s="849" t="s">
        <v>2099</v>
      </c>
      <c r="AC40" s="849" t="s">
        <v>2099</v>
      </c>
      <c r="AD40" s="846"/>
    </row>
    <row customHeight="1" ht="27">
      <c r="A41" s="845"/>
      <c r="B41" s="899">
        <v>24</v>
      </c>
      <c r="C41" s="843" t="s">
        <v>2100</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2101</v>
      </c>
      <c r="P41" s="957" t="s">
        <v>2088</v>
      </c>
      <c r="Q41" s="957" t="s">
        <v>2101</v>
      </c>
      <c r="R41" s="957" t="s">
        <v>2088</v>
      </c>
      <c r="S41" s="957"/>
      <c r="T41" s="843" t="s">
        <v>2102</v>
      </c>
      <c r="U41" s="843" t="s">
        <v>2102</v>
      </c>
      <c r="V41" s="843" t="s">
        <v>2102</v>
      </c>
      <c r="W41" s="843" t="s">
        <v>2102</v>
      </c>
      <c r="X41" s="843"/>
      <c r="Y41" s="1000"/>
      <c r="Z41" s="846" t="s">
        <v>2103</v>
      </c>
      <c r="AA41" s="846" t="s">
        <v>2103</v>
      </c>
      <c r="AB41" s="846" t="s">
        <v>2103</v>
      </c>
      <c r="AC41" s="846" t="s">
        <v>2103</v>
      </c>
      <c r="AD41" s="846"/>
    </row>
    <row customHeight="1" ht="27">
      <c r="A42" s="845"/>
      <c r="B42" s="899">
        <v>25</v>
      </c>
      <c r="C42" s="843" t="s">
        <v>2104</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2105</v>
      </c>
      <c r="P42" s="957" t="s">
        <v>2091</v>
      </c>
      <c r="Q42" s="957" t="s">
        <v>2105</v>
      </c>
      <c r="R42" s="957" t="s">
        <v>2091</v>
      </c>
      <c r="S42" s="957"/>
      <c r="T42" s="843" t="s">
        <v>2106</v>
      </c>
      <c r="U42" s="843" t="s">
        <v>2106</v>
      </c>
      <c r="V42" s="843" t="s">
        <v>2106</v>
      </c>
      <c r="W42" s="843" t="s">
        <v>2106</v>
      </c>
      <c r="X42" s="843"/>
      <c r="Y42" s="1000"/>
      <c r="Z42" s="846" t="s">
        <v>2107</v>
      </c>
      <c r="AA42" s="846" t="s">
        <v>2107</v>
      </c>
      <c r="AB42" s="846" t="s">
        <v>2107</v>
      </c>
      <c r="AC42" s="846" t="s">
        <v>2107</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2108</v>
      </c>
      <c r="P43" s="957" t="s">
        <v>751</v>
      </c>
      <c r="Q43" s="957" t="s">
        <v>2108</v>
      </c>
      <c r="R43" s="957" t="s">
        <v>751</v>
      </c>
      <c r="S43" s="957"/>
      <c r="T43" s="843" t="s">
        <v>2109</v>
      </c>
      <c r="U43" s="843" t="s">
        <v>2109</v>
      </c>
      <c r="V43" s="843" t="s">
        <v>2109</v>
      </c>
      <c r="W43" s="843" t="s">
        <v>2109</v>
      </c>
      <c r="X43" s="843"/>
      <c r="Y43" s="1000"/>
      <c r="Z43" s="846" t="s">
        <v>2110</v>
      </c>
      <c r="AA43" s="846" t="s">
        <v>2110</v>
      </c>
      <c r="AB43" s="846" t="s">
        <v>2110</v>
      </c>
      <c r="AC43" s="846" t="s">
        <v>2110</v>
      </c>
      <c r="AD43" s="846"/>
    </row>
    <row customHeight="1" ht="27">
      <c r="A44" s="845"/>
      <c r="B44" s="899">
        <v>27</v>
      </c>
      <c r="C44" s="843" t="s">
        <v>2111</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2112</v>
      </c>
      <c r="P44" s="957" t="s">
        <v>2113</v>
      </c>
      <c r="Q44" s="957" t="s">
        <v>2112</v>
      </c>
      <c r="R44" s="957" t="s">
        <v>2113</v>
      </c>
      <c r="S44" s="957"/>
      <c r="T44" s="843" t="s">
        <v>2102</v>
      </c>
      <c r="U44" s="843" t="s">
        <v>2102</v>
      </c>
      <c r="V44" s="843" t="s">
        <v>2102</v>
      </c>
      <c r="W44" s="843" t="s">
        <v>2102</v>
      </c>
      <c r="X44" s="843"/>
      <c r="Y44" s="1000"/>
      <c r="Z44" s="846" t="s">
        <v>2114</v>
      </c>
      <c r="AA44" s="846" t="s">
        <v>2114</v>
      </c>
      <c r="AB44" s="846" t="s">
        <v>2114</v>
      </c>
      <c r="AC44" s="846" t="s">
        <v>2114</v>
      </c>
      <c r="AD44" s="846"/>
    </row>
    <row customHeight="1" ht="27">
      <c r="A45" s="845"/>
      <c r="B45" s="899">
        <v>28</v>
      </c>
      <c r="C45" s="843" t="s">
        <v>2115</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2116</v>
      </c>
      <c r="P45" s="957" t="s">
        <v>2117</v>
      </c>
      <c r="Q45" s="957" t="s">
        <v>2116</v>
      </c>
      <c r="R45" s="957" t="s">
        <v>2117</v>
      </c>
      <c r="S45" s="957"/>
      <c r="T45" s="843" t="s">
        <v>2106</v>
      </c>
      <c r="U45" s="843" t="s">
        <v>2106</v>
      </c>
      <c r="V45" s="843" t="s">
        <v>2106</v>
      </c>
      <c r="W45" s="843" t="s">
        <v>2106</v>
      </c>
      <c r="X45" s="843"/>
      <c r="Y45" s="1000"/>
      <c r="Z45" s="846" t="s">
        <v>2118</v>
      </c>
      <c r="AA45" s="846" t="s">
        <v>2118</v>
      </c>
      <c r="AB45" s="846" t="s">
        <v>2118</v>
      </c>
      <c r="AC45" s="846" t="s">
        <v>2118</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2119</v>
      </c>
      <c r="P46" s="957" t="s">
        <v>2097</v>
      </c>
      <c r="Q46" s="957" t="s">
        <v>2119</v>
      </c>
      <c r="R46" s="957" t="s">
        <v>2097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2120</v>
      </c>
      <c r="V46" s="843" t="s">
        <v>2120</v>
      </c>
      <c r="W46" s="843" t="s">
        <v>2120</v>
      </c>
      <c r="X46" s="843"/>
      <c r="Y46" s="1000"/>
      <c r="Z46" s="846" t="s">
        <v>2121</v>
      </c>
      <c r="AA46" s="846" t="s">
        <v>2122</v>
      </c>
      <c r="AB46" s="846" t="s">
        <v>2122</v>
      </c>
      <c r="AC46" s="846" t="s">
        <v>2122</v>
      </c>
      <c r="AD46" s="846"/>
    </row>
    <row customHeight="1" ht="54">
      <c r="A47" s="845"/>
      <c r="B47" s="899">
        <v>30</v>
      </c>
      <c r="C47" s="843" t="s">
        <v>2123</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2124</v>
      </c>
      <c r="P47" s="957" t="s">
        <v>2101</v>
      </c>
      <c r="Q47" s="957" t="s">
        <v>2124</v>
      </c>
      <c r="R47" s="957" t="s">
        <v>2101</v>
      </c>
      <c r="S47" s="957"/>
      <c r="T47" s="843" t="s">
        <v>2125</v>
      </c>
      <c r="U47" s="843" t="s">
        <v>2125</v>
      </c>
      <c r="V47" s="843" t="s">
        <v>2125</v>
      </c>
      <c r="W47" s="843" t="s">
        <v>2125</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2108</v>
      </c>
      <c r="Q48" s="957" t="s">
        <v>2126</v>
      </c>
      <c r="R48" s="957" t="s">
        <v>2108</v>
      </c>
      <c r="S48" s="957"/>
      <c r="T48" s="843"/>
      <c r="U48" s="843" t="s">
        <v>2127</v>
      </c>
      <c r="V48" s="843" t="s">
        <v>2128</v>
      </c>
      <c r="W48" s="843" t="s">
        <v>2128</v>
      </c>
      <c r="X48" s="843"/>
      <c r="Y48" s="1000"/>
      <c r="Z48" s="846"/>
      <c r="AA48" s="849" t="s">
        <v>2122</v>
      </c>
      <c r="AB48" s="849" t="s">
        <v>2122</v>
      </c>
      <c r="AC48" s="849" t="s">
        <v>2122</v>
      </c>
      <c r="AD48" s="846"/>
    </row>
    <row customHeight="1" ht="54">
      <c r="A49" s="845"/>
      <c r="B49" s="899">
        <v>32</v>
      </c>
      <c r="C49" s="843" t="s">
        <v>2129</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2112</v>
      </c>
      <c r="Q49" s="957" t="s">
        <v>2130</v>
      </c>
      <c r="R49" s="957" t="s">
        <v>2112</v>
      </c>
      <c r="S49" s="957"/>
      <c r="T49" s="843"/>
      <c r="U49" s="843" t="s">
        <v>2125</v>
      </c>
      <c r="V49" s="843" t="s">
        <v>2125</v>
      </c>
      <c r="W49" s="843" t="s">
        <v>2125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2126</v>
      </c>
      <c r="P50" s="957" t="s">
        <v>2119</v>
      </c>
      <c r="Q50" s="957" t="s">
        <v>2131</v>
      </c>
      <c r="R50" s="957" t="s">
        <v>2119</v>
      </c>
      <c r="S50" s="957"/>
      <c r="T50" s="843" t="s">
        <v>2132</v>
      </c>
      <c r="U50" s="843" t="s">
        <v>2133</v>
      </c>
      <c r="V50" s="843" t="s">
        <v>2134</v>
      </c>
      <c r="W50" s="843" t="s">
        <v>2135</v>
      </c>
      <c r="X50" s="843"/>
      <c r="Y50" s="1000"/>
      <c r="Z50" s="846" t="s">
        <v>2136</v>
      </c>
      <c r="AA50" s="849" t="s">
        <v>2137</v>
      </c>
      <c r="AB50" s="849" t="s">
        <v>2137</v>
      </c>
      <c r="AC50" s="849" t="s">
        <v>2137</v>
      </c>
      <c r="AD50" s="846"/>
    </row>
    <row customHeight="1" ht="27">
      <c r="A51" s="845"/>
      <c r="B51" s="899">
        <v>34</v>
      </c>
      <c r="C51" s="843" t="s">
        <v>2138</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2139</v>
      </c>
      <c r="U51" s="843"/>
      <c r="V51" s="843"/>
      <c r="W51" s="843"/>
      <c r="X51" s="843"/>
      <c r="Y51" s="1000"/>
      <c r="Z51" s="846"/>
      <c r="AA51" s="849"/>
      <c r="AB51" s="849"/>
      <c r="AC51" s="849"/>
      <c r="AD51" s="846"/>
    </row>
    <row customHeight="1" ht="36">
      <c r="A52" s="845"/>
      <c r="B52" s="899">
        <v>35</v>
      </c>
      <c r="C52" s="843" t="s">
        <v>2032</v>
      </c>
      <c r="D52" s="967" t="s">
        <v>2032</v>
      </c>
      <c r="E52" s="843" t="s">
        <v>2032</v>
      </c>
      <c r="F52" s="843" t="s">
        <v>2032</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2140</v>
      </c>
      <c r="U52" s="843" t="s">
        <v>2141</v>
      </c>
      <c r="V52" s="843" t="s">
        <v>2142</v>
      </c>
      <c r="W52" s="843" t="s">
        <v>2143</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331</v>
      </c>
      <c r="Q53" s="957" t="s">
        <v>331</v>
      </c>
      <c r="R53" s="957" t="s">
        <v>331</v>
      </c>
      <c r="S53" s="957"/>
      <c r="T53" s="843" t="s">
        <v>2144</v>
      </c>
      <c r="U53" s="843" t="s">
        <v>2144</v>
      </c>
      <c r="V53" s="843" t="s">
        <v>2144</v>
      </c>
      <c r="W53" s="843" t="s">
        <v>2144</v>
      </c>
      <c r="X53" s="843"/>
      <c r="Y53" s="1000"/>
      <c r="Z53" s="846"/>
      <c r="AA53" s="849"/>
      <c r="AB53" s="846"/>
      <c r="AC53" s="846"/>
      <c r="AD53" s="846"/>
    </row>
    <row customHeight="1" ht="18">
      <c r="A54" s="845"/>
      <c r="B54" s="899">
        <v>37</v>
      </c>
      <c r="C54" s="843" t="s">
        <v>2038</v>
      </c>
      <c r="D54" s="967" t="s">
        <v>2038</v>
      </c>
      <c r="E54" s="843" t="s">
        <v>2038</v>
      </c>
      <c r="F54" s="843" t="s">
        <v>2038</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114</v>
      </c>
      <c r="P54" s="957" t="s">
        <v>93</v>
      </c>
      <c r="Q54" s="957" t="s">
        <v>93</v>
      </c>
      <c r="R54" s="957" t="s">
        <v>93</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2145</v>
      </c>
      <c r="V55" s="843" t="s">
        <v>2145</v>
      </c>
      <c r="W55" s="843" t="s">
        <v>2145</v>
      </c>
      <c r="X55" s="843"/>
      <c r="Y55" s="1000"/>
      <c r="Z55" s="846" t="s">
        <v>2146</v>
      </c>
      <c r="AA55" s="846" t="s">
        <v>2146</v>
      </c>
      <c r="AB55" s="846" t="s">
        <v>2146</v>
      </c>
      <c r="AC55" s="846" t="s">
        <v>2146</v>
      </c>
      <c r="AD55" s="846"/>
    </row>
    <row customHeight="1" ht="27">
      <c r="A56" s="845"/>
      <c r="B56" s="899">
        <v>39</v>
      </c>
      <c r="C56" s="843" t="s">
        <v>1027</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2147</v>
      </c>
      <c r="V56" s="843" t="s">
        <v>2147</v>
      </c>
      <c r="W56" s="843" t="s">
        <v>2147</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2148</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2149</v>
      </c>
      <c r="V57" s="843" t="s">
        <v>2149</v>
      </c>
      <c r="W57" s="843" t="s">
        <v>2149</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2150</v>
      </c>
      <c r="V58" s="843" t="s">
        <v>2150</v>
      </c>
      <c r="W58" s="843" t="s">
        <v>2150</v>
      </c>
      <c r="X58" s="843"/>
      <c r="Y58" s="1000"/>
      <c r="Z58" s="846"/>
      <c r="AA58" s="849"/>
      <c r="AB58" s="846"/>
      <c r="AC58" s="846"/>
      <c r="AD58" s="846"/>
    </row>
    <row customHeight="1" ht="36">
      <c r="A59" s="845"/>
      <c r="B59" s="899">
        <v>42</v>
      </c>
      <c r="C59" s="843">
        <v>3</v>
      </c>
      <c r="D59" s="967" t="s">
        <v>2138</v>
      </c>
      <c r="E59" s="843" t="s">
        <v>2138</v>
      </c>
      <c r="F59" s="843" t="s">
        <v>2138</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114</v>
      </c>
      <c r="Q59" s="957" t="s">
        <v>114</v>
      </c>
      <c r="R59" s="957" t="s">
        <v>114</v>
      </c>
      <c r="S59" s="957"/>
      <c r="T59" s="843"/>
      <c r="U59" s="843" t="s">
        <v>2151</v>
      </c>
      <c r="V59" s="843" t="s">
        <v>2152</v>
      </c>
      <c r="W59" s="843" t="s">
        <v>2153</v>
      </c>
      <c r="X59" s="843"/>
      <c r="Y59" s="1000"/>
      <c r="Z59" s="846"/>
      <c r="AA59" s="849"/>
      <c r="AB59" s="846"/>
      <c r="AC59" s="846"/>
      <c r="AD59" s="846"/>
    </row>
    <row customHeight="1" ht="81">
      <c r="A60" s="845"/>
      <c r="B60" s="899">
        <v>43</v>
      </c>
      <c r="C60" s="843" t="s">
        <v>2154</v>
      </c>
      <c r="D60" s="967" t="s">
        <v>2154</v>
      </c>
      <c r="E60" s="843" t="s">
        <v>2154</v>
      </c>
      <c r="F60" s="843" t="s">
        <v>2154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2155</v>
      </c>
      <c r="AA60" s="849" t="s">
        <v>2156</v>
      </c>
      <c r="AB60" s="846" t="s">
        <v>2157</v>
      </c>
      <c r="AC60" s="846" t="s">
        <v>2156</v>
      </c>
      <c r="AD60" s="846"/>
    </row>
    <row customHeight="1" ht="9">
      <c r="A61" s="845"/>
      <c r="B61" s="899">
        <v>44</v>
      </c>
      <c r="C61" s="843"/>
      <c r="D61" s="967" t="s">
        <v>2158</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2159</v>
      </c>
      <c r="V61" s="843"/>
      <c r="W61" s="843"/>
      <c r="X61" s="843"/>
      <c r="Y61" s="1000"/>
      <c r="Z61" s="846"/>
      <c r="AA61" s="849"/>
      <c r="AB61" s="846"/>
      <c r="AC61" s="846"/>
      <c r="AD61" s="846"/>
    </row>
    <row customHeight="1" ht="9">
      <c r="A62" s="845"/>
      <c r="B62" s="899">
        <v>45</v>
      </c>
      <c r="C62" s="843"/>
      <c r="D62" s="967" t="s">
        <v>2160</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115</v>
      </c>
      <c r="Q62" s="957"/>
      <c r="R62" s="957"/>
      <c r="S62" s="957"/>
      <c r="T62" s="843"/>
      <c r="U62" s="843" t="s">
        <v>2161</v>
      </c>
      <c r="V62" s="843"/>
      <c r="W62" s="843"/>
      <c r="X62" s="843"/>
      <c r="Y62" s="1000"/>
      <c r="Z62" s="846"/>
      <c r="AA62" s="849"/>
      <c r="AB62" s="846"/>
      <c r="AC62" s="846"/>
      <c r="AD62" s="846"/>
    </row>
    <row customHeight="1" ht="18">
      <c r="A63" s="845"/>
      <c r="B63" s="899">
        <v>46</v>
      </c>
      <c r="C63" s="843"/>
      <c r="D63" s="967" t="s">
        <v>2162</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151</v>
      </c>
      <c r="Q63" s="957"/>
      <c r="R63" s="957"/>
      <c r="S63" s="957"/>
      <c r="T63" s="843"/>
      <c r="U63" s="843" t="s">
        <v>2163</v>
      </c>
      <c r="V63" s="843"/>
      <c r="W63" s="843"/>
      <c r="X63" s="843"/>
      <c r="Y63" s="1000"/>
      <c r="Z63" s="846"/>
      <c r="AA63" s="849"/>
      <c r="AB63" s="846"/>
      <c r="AC63" s="846"/>
      <c r="AD63" s="846"/>
    </row>
    <row customHeight="1" ht="18">
      <c r="A64" s="845"/>
      <c r="B64" s="899">
        <v>47</v>
      </c>
      <c r="C64" s="843"/>
      <c r="D64" s="967" t="s">
        <v>2164</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152</v>
      </c>
      <c r="Q64" s="957"/>
      <c r="R64" s="957"/>
      <c r="S64" s="957"/>
      <c r="T64" s="843"/>
      <c r="U64" s="843" t="s">
        <v>2165</v>
      </c>
      <c r="V64" s="843"/>
      <c r="W64" s="843"/>
      <c r="X64" s="843"/>
      <c r="Y64" s="1000"/>
      <c r="Z64" s="846"/>
      <c r="AA64" s="849" t="s">
        <v>2166</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2079</v>
      </c>
      <c r="Q65" s="957"/>
      <c r="R65" s="957"/>
      <c r="S65" s="957"/>
      <c r="T65" s="843"/>
      <c r="U65" s="843" t="s">
        <v>2167</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2083</v>
      </c>
      <c r="Q66" s="957"/>
      <c r="R66" s="957"/>
      <c r="S66" s="957"/>
      <c r="T66" s="843"/>
      <c r="U66" s="843" t="s">
        <v>2168</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2169</v>
      </c>
      <c r="Q67" s="957"/>
      <c r="R67" s="957"/>
      <c r="S67" s="957"/>
      <c r="T67" s="843"/>
      <c r="U67" s="843" t="s">
        <v>2170</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2171</v>
      </c>
      <c r="Q68" s="957"/>
      <c r="R68" s="957"/>
      <c r="S68" s="957"/>
      <c r="T68" s="843"/>
      <c r="U68" s="843" t="s">
        <v>2172</v>
      </c>
      <c r="V68" s="843"/>
      <c r="W68" s="843"/>
      <c r="X68" s="843"/>
      <c r="Y68" s="1000"/>
      <c r="Z68" s="846"/>
      <c r="AA68" s="849"/>
      <c r="AB68" s="846"/>
      <c r="AC68" s="846"/>
      <c r="AD68" s="846"/>
    </row>
    <row customHeight="1" ht="9">
      <c r="A69" s="845"/>
      <c r="B69" s="899">
        <v>52</v>
      </c>
      <c r="C69" s="843"/>
      <c r="D69" s="967" t="s">
        <v>2173</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153</v>
      </c>
      <c r="Q69" s="957"/>
      <c r="R69" s="957"/>
      <c r="S69" s="957"/>
      <c r="T69" s="843"/>
      <c r="U69" s="843" t="s">
        <v>2174</v>
      </c>
      <c r="V69" s="843"/>
      <c r="W69" s="843"/>
      <c r="X69" s="843"/>
      <c r="Y69" s="1000"/>
      <c r="Z69" s="846"/>
      <c r="AA69" s="849"/>
      <c r="AB69" s="846"/>
      <c r="AC69" s="846"/>
      <c r="AD69" s="846"/>
    </row>
    <row customHeight="1" ht="27">
      <c r="A70" s="845"/>
      <c r="B70" s="899">
        <v>53</v>
      </c>
      <c r="C70" s="843"/>
      <c r="D70" s="967"/>
      <c r="E70" s="843" t="s">
        <v>2158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2175</v>
      </c>
      <c r="W70" s="843"/>
      <c r="X70" s="843"/>
      <c r="Y70" s="1000"/>
      <c r="Z70" s="846"/>
      <c r="AA70" s="849"/>
      <c r="AB70" s="846"/>
      <c r="AC70" s="846"/>
      <c r="AD70" s="846"/>
    </row>
    <row customHeight="1" ht="36">
      <c r="A71" s="845"/>
      <c r="B71" s="899">
        <v>54</v>
      </c>
      <c r="C71" s="843"/>
      <c r="D71" s="967"/>
      <c r="E71" s="843" t="s">
        <v>2160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115</v>
      </c>
      <c r="R71" s="957"/>
      <c r="S71" s="957"/>
      <c r="T71" s="843"/>
      <c r="U71" s="843"/>
      <c r="V71" s="843" t="s">
        <v>2176</v>
      </c>
      <c r="W71" s="843"/>
      <c r="X71" s="843"/>
      <c r="Y71" s="1000"/>
      <c r="Z71" s="846"/>
      <c r="AA71" s="849"/>
      <c r="AB71" s="846"/>
      <c r="AC71" s="846"/>
      <c r="AD71" s="846"/>
    </row>
    <row customHeight="1" ht="27">
      <c r="A72" s="845"/>
      <c r="B72" s="899">
        <v>55</v>
      </c>
      <c r="C72" s="843"/>
      <c r="D72" s="967"/>
      <c r="E72" s="843" t="s">
        <v>2162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151</v>
      </c>
      <c r="R72" s="957"/>
      <c r="S72" s="957"/>
      <c r="T72" s="843"/>
      <c r="U72" s="843"/>
      <c r="V72" s="843" t="s">
        <v>2177</v>
      </c>
      <c r="W72" s="843"/>
      <c r="X72" s="843"/>
      <c r="Y72" s="1000"/>
      <c r="Z72" s="846"/>
      <c r="AA72" s="849"/>
      <c r="AB72" s="846"/>
      <c r="AC72" s="846"/>
      <c r="AD72" s="846"/>
    </row>
    <row customHeight="1" ht="36">
      <c r="A73" s="845"/>
      <c r="B73" s="899">
        <v>56</v>
      </c>
      <c r="C73" s="843"/>
      <c r="D73" s="967"/>
      <c r="E73" s="843" t="s">
        <v>2164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152</v>
      </c>
      <c r="R73" s="957"/>
      <c r="S73" s="957"/>
      <c r="T73" s="843"/>
      <c r="U73" s="843"/>
      <c r="V73" s="843" t="s">
        <v>2178</v>
      </c>
      <c r="W73" s="843"/>
      <c r="X73" s="843"/>
      <c r="Y73" s="1000"/>
      <c r="Z73" s="846"/>
      <c r="AA73" s="849"/>
      <c r="AB73" s="846"/>
      <c r="AC73" s="846"/>
      <c r="AD73" s="846"/>
    </row>
    <row customHeight="1" ht="18">
      <c r="A74" s="845"/>
      <c r="B74" s="899">
        <v>57</v>
      </c>
      <c r="C74" s="843"/>
      <c r="D74" s="967"/>
      <c r="E74" s="843" t="s">
        <v>2173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153</v>
      </c>
      <c r="R74" s="957"/>
      <c r="S74" s="957"/>
      <c r="T74" s="843"/>
      <c r="U74" s="843"/>
      <c r="V74" s="843" t="s">
        <v>2179</v>
      </c>
      <c r="W74" s="843"/>
      <c r="X74" s="843"/>
      <c r="Y74" s="1000"/>
      <c r="Z74" s="846"/>
      <c r="AA74" s="849"/>
      <c r="AB74" s="846"/>
      <c r="AC74" s="846"/>
      <c r="AD74" s="846"/>
    </row>
    <row customHeight="1" ht="18">
      <c r="A75" s="845"/>
      <c r="B75" s="899">
        <v>58</v>
      </c>
      <c r="C75" s="843"/>
      <c r="D75" s="967"/>
      <c r="E75" s="843"/>
      <c r="F75" s="843" t="s">
        <v>2158</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2180</v>
      </c>
      <c r="X75" s="843"/>
      <c r="Y75" s="1000"/>
      <c r="Z75" s="846"/>
      <c r="AA75" s="849"/>
      <c r="AB75" s="846"/>
      <c r="AC75" s="846"/>
      <c r="AD75" s="846"/>
    </row>
    <row customHeight="1" ht="36">
      <c r="A76" s="845"/>
      <c r="B76" s="899">
        <v>59</v>
      </c>
      <c r="C76" s="843"/>
      <c r="D76" s="967"/>
      <c r="E76" s="843"/>
      <c r="F76" s="843" t="s">
        <v>2160</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115</v>
      </c>
      <c r="S76" s="957"/>
      <c r="T76" s="843"/>
      <c r="U76" s="843"/>
      <c r="V76" s="843"/>
      <c r="W76" s="843" t="s">
        <v>2181</v>
      </c>
      <c r="X76" s="843"/>
      <c r="Y76" s="1000"/>
      <c r="Z76" s="846"/>
      <c r="AA76" s="849"/>
      <c r="AB76" s="846"/>
      <c r="AC76" s="846"/>
      <c r="AD76" s="846"/>
    </row>
    <row customHeight="1" ht="18">
      <c r="A77" s="845"/>
      <c r="B77" s="899">
        <v>60</v>
      </c>
      <c r="C77" s="843"/>
      <c r="D77" s="967"/>
      <c r="E77" s="843"/>
      <c r="F77" s="843" t="s">
        <v>2162</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151</v>
      </c>
      <c r="S77" s="957"/>
      <c r="T77" s="843"/>
      <c r="U77" s="843"/>
      <c r="V77" s="843"/>
      <c r="W77" s="843" t="s">
        <v>2182</v>
      </c>
      <c r="X77" s="843"/>
      <c r="Y77" s="1000"/>
      <c r="Z77" s="846"/>
      <c r="AA77" s="849"/>
      <c r="AB77" s="846"/>
      <c r="AC77" s="846"/>
      <c r="AD77" s="846"/>
    </row>
    <row customHeight="1" ht="72">
      <c r="A78" s="845"/>
      <c r="B78" s="899">
        <v>61</v>
      </c>
      <c r="C78" s="843" t="s">
        <v>2158</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640</v>
      </c>
      <c r="U78" s="843"/>
      <c r="V78" s="843"/>
      <c r="W78" s="843"/>
      <c r="X78" s="843"/>
      <c r="Y78" s="1000"/>
      <c r="Z78" s="846" t="s">
        <v>2183</v>
      </c>
      <c r="AA78" s="849"/>
      <c r="AB78" s="846"/>
      <c r="AC78" s="846"/>
      <c r="AD78" s="846"/>
    </row>
    <row customHeight="1" ht="36">
      <c r="A79" s="845"/>
      <c r="B79" s="899">
        <v>62</v>
      </c>
      <c r="C79" s="843" t="s">
        <v>2160</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115</v>
      </c>
      <c r="P79" s="957"/>
      <c r="Q79" s="957"/>
      <c r="R79" s="957"/>
      <c r="S79" s="957"/>
      <c r="T79" s="843" t="s">
        <v>2184</v>
      </c>
      <c r="U79" s="843"/>
      <c r="V79" s="843"/>
      <c r="W79" s="843"/>
      <c r="X79" s="843"/>
      <c r="Y79" s="1000"/>
      <c r="Z79" s="846" t="s">
        <v>2185</v>
      </c>
      <c r="AA79" s="849"/>
      <c r="AB79" s="846"/>
      <c r="AC79" s="846"/>
      <c r="AD79" s="846"/>
    </row>
    <row customHeight="1" ht="45">
      <c r="A80" s="845"/>
      <c r="B80" s="899">
        <v>63</v>
      </c>
      <c r="C80" s="843" t="s">
        <v>2162</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151</v>
      </c>
      <c r="P80" s="957"/>
      <c r="Q80" s="957"/>
      <c r="R80" s="957"/>
      <c r="S80" s="957"/>
      <c r="T80" s="843" t="s">
        <v>2186</v>
      </c>
      <c r="U80" s="843"/>
      <c r="V80" s="843"/>
      <c r="W80" s="843"/>
      <c r="X80" s="843"/>
      <c r="Y80" s="1000"/>
      <c r="Z80" s="846" t="s">
        <v>2187</v>
      </c>
      <c r="AA80" s="849"/>
      <c r="AB80" s="846"/>
      <c r="AC80" s="846"/>
      <c r="AD80" s="846"/>
    </row>
    <row customHeight="1" ht="36">
      <c r="A81" s="845"/>
      <c r="B81" s="899">
        <v>64</v>
      </c>
      <c r="C81" s="843" t="s">
        <v>2164</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2070</v>
      </c>
      <c r="P81" s="957"/>
      <c r="Q81" s="957"/>
      <c r="R81" s="957"/>
      <c r="S81" s="957"/>
      <c r="T81" s="843" t="s">
        <v>2188</v>
      </c>
      <c r="U81" s="843"/>
      <c r="V81" s="843"/>
      <c r="W81" s="843"/>
      <c r="X81" s="843"/>
      <c r="Y81" s="1000"/>
      <c r="Z81" s="846" t="s">
        <v>2189</v>
      </c>
      <c r="AA81" s="849"/>
      <c r="AB81" s="846"/>
      <c r="AC81" s="846"/>
      <c r="AD81" s="846"/>
    </row>
    <row customHeight="1" ht="90">
      <c r="A82" s="845"/>
      <c r="B82" s="899">
        <v>65</v>
      </c>
      <c r="C82" s="843" t="s">
        <v>2173</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152</v>
      </c>
      <c r="P82" s="957"/>
      <c r="Q82" s="957"/>
      <c r="R82" s="957"/>
      <c r="S82" s="957"/>
      <c r="T82" s="843" t="s">
        <v>2190</v>
      </c>
      <c r="U82" s="843"/>
      <c r="V82" s="843"/>
      <c r="W82" s="843"/>
      <c r="X82" s="843"/>
      <c r="Y82" s="1000"/>
      <c r="Z82" s="846" t="s">
        <v>2191</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2079</v>
      </c>
      <c r="P83" s="957"/>
      <c r="Q83" s="957"/>
      <c r="R83" s="957"/>
      <c r="S83" s="957"/>
      <c r="T83" s="843" t="s">
        <v>2192</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2193</v>
      </c>
      <c r="P84" s="957"/>
      <c r="Q84" s="957"/>
      <c r="R84" s="957"/>
      <c r="S84" s="957"/>
      <c r="T84" s="843" t="s">
        <v>2194</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2083</v>
      </c>
      <c r="P85" s="957"/>
      <c r="Q85" s="957"/>
      <c r="R85" s="957"/>
      <c r="S85" s="957"/>
      <c r="T85" s="843" t="s">
        <v>2195</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2196</v>
      </c>
      <c r="P86" s="957"/>
      <c r="Q86" s="957"/>
      <c r="R86" s="957"/>
      <c r="S86" s="957"/>
      <c r="T86" s="843" t="s">
        <v>2197</v>
      </c>
      <c r="U86" s="843"/>
      <c r="V86" s="843"/>
      <c r="W86" s="843"/>
      <c r="X86" s="843"/>
      <c r="Y86" s="1000"/>
      <c r="Z86" s="846"/>
      <c r="AA86" s="849"/>
      <c r="AB86" s="846"/>
      <c r="AC86" s="846"/>
      <c r="AD86" s="846"/>
    </row>
    <row customHeight="1" ht="36">
      <c r="A87" s="845"/>
      <c r="B87" s="899">
        <v>70</v>
      </c>
      <c r="C87" s="843" t="s">
        <v>2198</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153</v>
      </c>
      <c r="P87" s="957"/>
      <c r="Q87" s="957"/>
      <c r="R87" s="957"/>
      <c r="S87" s="957"/>
      <c r="T87" s="843" t="s">
        <v>2199</v>
      </c>
      <c r="U87" s="843"/>
      <c r="V87" s="843"/>
      <c r="W87" s="843"/>
      <c r="X87" s="843"/>
      <c r="Y87" s="1000"/>
      <c r="Z87" s="846"/>
      <c r="AA87" s="849"/>
      <c r="AB87" s="846"/>
      <c r="AC87" s="846"/>
      <c r="AD87" s="846"/>
    </row>
    <row customHeight="1" ht="18">
      <c r="A88" s="845"/>
      <c r="B88" s="899">
        <v>71</v>
      </c>
      <c r="C88" s="843" t="s">
        <v>2200</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154</v>
      </c>
      <c r="P88" s="957"/>
      <c r="Q88" s="957"/>
      <c r="R88" s="957"/>
      <c r="S88" s="957"/>
      <c r="T88" s="843" t="s">
        <v>672</v>
      </c>
      <c r="U88" s="843"/>
      <c r="V88" s="843"/>
      <c r="W88" s="843"/>
      <c r="X88" s="843"/>
      <c r="Y88" s="1000"/>
      <c r="Z88" s="846"/>
      <c r="AA88" s="849"/>
      <c r="AB88" s="846"/>
      <c r="AC88" s="846"/>
      <c r="AD88" s="846"/>
    </row>
    <row customHeight="1" ht="18">
      <c r="A89" s="845"/>
      <c r="B89" s="899">
        <v>72</v>
      </c>
      <c r="C89" s="843" t="s">
        <v>2201</v>
      </c>
      <c r="D89" s="967" t="s">
        <v>2198</v>
      </c>
      <c r="E89" s="843" t="s">
        <v>2198</v>
      </c>
      <c r="F89" s="843" t="s">
        <v>2164</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155</v>
      </c>
      <c r="P89" s="957" t="s">
        <v>154</v>
      </c>
      <c r="Q89" s="957" t="s">
        <v>154</v>
      </c>
      <c r="R89" s="957" t="s">
        <v>152</v>
      </c>
      <c r="S89" s="957"/>
      <c r="T89" s="843" t="s">
        <v>680</v>
      </c>
      <c r="U89" s="843" t="s">
        <v>680</v>
      </c>
      <c r="V89" s="843" t="s">
        <v>680</v>
      </c>
      <c r="W89" s="843" t="s">
        <v>680</v>
      </c>
      <c r="X89" s="843"/>
      <c r="Y89" s="1000"/>
      <c r="Z89" s="846"/>
      <c r="AA89" s="849"/>
      <c r="AB89" s="846"/>
      <c r="AC89" s="846"/>
      <c r="AD89" s="846"/>
    </row>
    <row customHeight="1" ht="27">
      <c r="A90" s="845"/>
      <c r="B90" s="899">
        <v>73</v>
      </c>
      <c r="C90" s="843" t="s">
        <v>2202</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156</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2200</v>
      </c>
      <c r="E91" s="843" t="s">
        <v>2200</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155</v>
      </c>
      <c r="Q91" s="957" t="s">
        <v>155</v>
      </c>
      <c r="R91" s="957"/>
      <c r="S91" s="957"/>
      <c r="T91" s="843"/>
      <c r="U91" s="843" t="s">
        <v>2203</v>
      </c>
      <c r="V91" s="843" t="s">
        <v>2203</v>
      </c>
      <c r="W91" s="843"/>
      <c r="X91" s="843"/>
      <c r="Y91" s="1000"/>
      <c r="Z91" s="846"/>
      <c r="AA91" s="849"/>
      <c r="AB91" s="846"/>
      <c r="AC91" s="846"/>
      <c r="AD91" s="846"/>
    </row>
    <row customHeight="1" ht="27">
      <c r="A92" s="845"/>
      <c r="B92" s="899">
        <v>75</v>
      </c>
      <c r="C92" s="843"/>
      <c r="D92" s="967" t="s">
        <v>2201</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156</v>
      </c>
      <c r="Q92" s="957"/>
      <c r="R92" s="957"/>
      <c r="S92" s="957"/>
      <c r="T92" s="843"/>
      <c r="U92" s="843" t="s">
        <v>2204</v>
      </c>
      <c r="V92" s="843"/>
      <c r="W92" s="843"/>
      <c r="X92" s="843"/>
      <c r="Y92" s="1000"/>
      <c r="Z92" s="846"/>
      <c r="AA92" s="849" t="s">
        <v>2205</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2111</v>
      </c>
      <c r="Q93" s="957"/>
      <c r="R93" s="957"/>
      <c r="S93" s="957"/>
      <c r="T93" s="843"/>
      <c r="U93" s="843" t="s">
        <v>2206</v>
      </c>
      <c r="V93" s="843"/>
      <c r="W93" s="843"/>
      <c r="X93" s="843"/>
      <c r="Y93" s="1000"/>
      <c r="Z93" s="846"/>
      <c r="AA93" s="849" t="s">
        <v>2207</v>
      </c>
      <c r="AB93" s="846"/>
      <c r="AC93" s="846"/>
      <c r="AD93" s="846"/>
    </row>
    <row customHeight="1" ht="45">
      <c r="A94" s="845"/>
      <c r="B94" s="899">
        <v>77</v>
      </c>
      <c r="C94" s="843"/>
      <c r="D94" s="967" t="s">
        <v>2202</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1466</v>
      </c>
      <c r="Q94" s="957"/>
      <c r="R94" s="957"/>
      <c r="S94" s="957"/>
      <c r="T94" s="843"/>
      <c r="U94" s="843" t="s">
        <v>2208</v>
      </c>
      <c r="V94" s="843"/>
      <c r="W94" s="843"/>
      <c r="X94" s="843"/>
      <c r="Y94" s="1000"/>
      <c r="Z94" s="846"/>
      <c r="AA94" s="849" t="s">
        <v>2209</v>
      </c>
      <c r="AB94" s="846"/>
      <c r="AC94" s="846"/>
      <c r="AD94" s="846"/>
    </row>
    <row customHeight="1" ht="99">
      <c r="A95" s="845"/>
      <c r="B95" s="899">
        <v>78</v>
      </c>
      <c r="C95" s="843" t="s">
        <v>2210</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1466</v>
      </c>
      <c r="P95" s="957"/>
      <c r="Q95" s="957"/>
      <c r="R95" s="957"/>
      <c r="S95" s="957"/>
      <c r="T95" s="843" t="s">
        <v>2211</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1472</v>
      </c>
      <c r="P96" s="957"/>
      <c r="Q96" s="957"/>
      <c r="R96" s="957"/>
      <c r="S96" s="957"/>
      <c r="T96" s="843" t="s">
        <v>2212</v>
      </c>
      <c r="U96" s="843"/>
      <c r="V96" s="843"/>
      <c r="W96" s="843"/>
      <c r="X96" s="843"/>
      <c r="Y96" s="1000"/>
      <c r="Z96" s="846" t="s">
        <v>2213</v>
      </c>
      <c r="AA96" s="849"/>
      <c r="AB96" s="846"/>
      <c r="AC96" s="846"/>
      <c r="AD96" s="846"/>
    </row>
    <row customHeight="1" ht="63">
      <c r="A97" s="845"/>
      <c r="B97" s="899">
        <v>80</v>
      </c>
      <c r="C97" s="843" t="s">
        <v>2214</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1484</v>
      </c>
      <c r="P97" s="957"/>
      <c r="Q97" s="957"/>
      <c r="R97" s="957"/>
      <c r="S97" s="957"/>
      <c r="T97" s="843" t="s">
        <v>2215</v>
      </c>
      <c r="U97" s="843"/>
      <c r="V97" s="843"/>
      <c r="W97" s="843"/>
      <c r="X97" s="843"/>
      <c r="Y97" s="1000"/>
      <c r="Z97" s="846" t="s">
        <v>2216</v>
      </c>
      <c r="AA97" s="849"/>
      <c r="AB97" s="846"/>
      <c r="AC97" s="846"/>
      <c r="AD97" s="846"/>
    </row>
    <row customHeight="1" ht="63">
      <c r="A98" s="845"/>
      <c r="B98" s="899">
        <v>81</v>
      </c>
      <c r="C98" s="843" t="s">
        <v>2217</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1498</v>
      </c>
      <c r="P98" s="957"/>
      <c r="Q98" s="957"/>
      <c r="R98" s="957"/>
      <c r="S98" s="957"/>
      <c r="T98" s="843" t="s">
        <v>2218</v>
      </c>
      <c r="U98" s="843"/>
      <c r="V98" s="843"/>
      <c r="W98" s="843"/>
      <c r="X98" s="843"/>
      <c r="Y98" s="1000"/>
      <c r="Z98" s="846" t="s">
        <v>2216</v>
      </c>
      <c r="AA98" s="849"/>
      <c r="AB98" s="846"/>
      <c r="AC98" s="846"/>
      <c r="AD98" s="846"/>
    </row>
    <row customHeight="1" ht="90">
      <c r="A99" s="845"/>
      <c r="B99" s="899">
        <v>82</v>
      </c>
      <c r="C99" s="843" t="s">
        <v>2219</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1510</v>
      </c>
      <c r="P99" s="957"/>
      <c r="Q99" s="957"/>
      <c r="R99" s="957"/>
      <c r="S99" s="957"/>
      <c r="T99" s="843" t="s">
        <v>2220</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2221</v>
      </c>
      <c r="P100" s="957"/>
      <c r="Q100" s="957"/>
      <c r="R100" s="957"/>
      <c r="S100" s="957"/>
      <c r="T100" s="843" t="s">
        <v>2222</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2223</v>
      </c>
      <c r="P101" s="957"/>
      <c r="Q101" s="957"/>
      <c r="R101" s="957"/>
      <c r="S101" s="957"/>
      <c r="T101" s="843" t="s">
        <v>2224</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1663</v>
      </c>
      <c r="B148" s="845"/>
      <c r="C148" s="843" t="s">
        <v>2225</v>
      </c>
      <c r="D148" s="843" t="s">
        <v>1565</v>
      </c>
      <c r="E148" s="843" t="s">
        <v>1665</v>
      </c>
      <c r="F148" s="843" t="s">
        <v>2226</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F7CE8-A419-1EEC-BFF3-A0475CC9A78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2229</v>
      </c>
      <c r="M5" s="2603"/>
      <c r="N5" s="2603"/>
      <c r="O5" s="2603"/>
      <c r="P5" s="2603"/>
      <c r="Q5" s="2603"/>
      <c r="R5" s="2603"/>
      <c r="S5" s="2603"/>
      <c r="T5" s="2603"/>
      <c r="U5" s="2603"/>
      <c r="V5" s="1243"/>
      <c r="AD5" s="1155">
        <v>64</v>
      </c>
    </row>
    <row customHeight="1" ht="14.699999999999998">
      <c r="J6" s="376"/>
      <c r="K6" s="376"/>
      <c r="L6" s="2604" t="str">
        <f>IF(org=0,"Не определено",org)</f>
        <v>ПАО "ОГК-2"</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Министерство тарифов и энергетики Псковской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46010</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314-в</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http://pravo.pskov.ru/</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90</v>
      </c>
      <c r="M15" s="2209" t="s">
        <v>432</v>
      </c>
      <c r="N15" s="301"/>
      <c r="O15" s="2274" t="s">
        <v>2230</v>
      </c>
      <c r="P15" s="2275"/>
      <c r="Q15" s="2275"/>
      <c r="R15" s="2275"/>
      <c r="S15" s="2275"/>
      <c r="T15" s="2275"/>
      <c r="U15" s="2276"/>
      <c r="V15" s="2277" t="s">
        <v>434</v>
      </c>
      <c r="W15" s="2280" t="s">
        <v>1150</v>
      </c>
      <c r="X15" s="2127"/>
      <c r="AD15" s="1155">
        <v>14</v>
      </c>
    </row>
    <row customHeight="1" ht="35.699999999999996">
      <c r="J16" s="376"/>
      <c r="K16" s="376"/>
      <c r="L16" s="2273"/>
      <c r="M16" s="2209"/>
      <c r="N16" s="1031"/>
      <c r="O16" s="2260" t="s">
        <v>437</v>
      </c>
      <c r="P16" s="2260" t="s">
        <v>438</v>
      </c>
      <c r="Q16" s="2262" t="s">
        <v>439</v>
      </c>
      <c r="R16" s="2263"/>
      <c r="S16" s="2262" t="s">
        <v>453</v>
      </c>
      <c r="T16" s="2269"/>
      <c r="U16" s="2263"/>
      <c r="V16" s="2278"/>
      <c r="W16" s="2281"/>
      <c r="X16" s="2127"/>
      <c r="AD16" s="1155">
        <v>34</v>
      </c>
    </row>
    <row customHeight="1" ht="35.699999999999996">
      <c r="A17" s="1370" t="s">
        <v>137</v>
      </c>
      <c r="B17" s="1370" t="s">
        <v>138</v>
      </c>
      <c r="C17" s="1370" t="s">
        <v>139</v>
      </c>
      <c r="D17" s="1370" t="s">
        <v>140</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112</v>
      </c>
      <c r="M18" s="1255" t="s">
        <v>113</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177</v>
      </c>
      <c r="B19" s="1363" t="s">
        <v>178</v>
      </c>
      <c r="C19" s="1363" t="s">
        <v>179</v>
      </c>
      <c r="D19" s="1363" t="s">
        <v>180</v>
      </c>
      <c r="E19" s="1363"/>
      <c r="F19" s="1365"/>
      <c r="G19" s="1365"/>
      <c r="H19" s="1365"/>
      <c r="I19" s="361"/>
      <c r="J19" s="360"/>
      <c r="K19" s="355"/>
      <c r="L19" s="1293">
        <f>INDEX(PT_DIFFERENTIATION_NUM_NTAR,MATCH(A19,PT_DIFFERENTIATION_NTAR_ID,0))</f>
        <v>0</v>
      </c>
      <c r="M19" s="298" t="s">
        <v>126</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177</v>
      </c>
      <c r="B20" s="1363" t="s">
        <v>178</v>
      </c>
      <c r="C20" s="1363" t="s">
        <v>179</v>
      </c>
      <c r="D20" s="1363" t="s">
        <v>180</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177</v>
      </c>
      <c r="B21" s="1363" t="s">
        <v>178</v>
      </c>
      <c r="C21" s="1363" t="s">
        <v>179</v>
      </c>
      <c r="D21" s="1363" t="s">
        <v>180</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177</v>
      </c>
      <c r="B22" s="1363" t="s">
        <v>178</v>
      </c>
      <c r="C22" s="1363" t="s">
        <v>179</v>
      </c>
      <c r="D22" s="1363" t="s">
        <v>180</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177</v>
      </c>
      <c r="B23" s="1363" t="s">
        <v>178</v>
      </c>
      <c r="C23" s="1363" t="s">
        <v>179</v>
      </c>
      <c r="D23" s="1363" t="s">
        <v>180</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177</v>
      </c>
      <c r="B24" s="1363" t="s">
        <v>178</v>
      </c>
      <c r="C24" s="1363" t="s">
        <v>179</v>
      </c>
      <c r="D24" s="1363" t="s">
        <v>180</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177</v>
      </c>
      <c r="B25" s="1363" t="s">
        <v>178</v>
      </c>
      <c r="C25" s="1363" t="s">
        <v>179</v>
      </c>
      <c r="D25" s="1363" t="s">
        <v>180</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417</v>
      </c>
      <c r="Y25" s="511">
        <f>STRCHECKDATE(O26:W26)</f>
      </c>
      <c r="Z25" s="500"/>
      <c r="AA25" s="500" t="str">
        <f>IF(M25="","",M25)</f>
        <v/>
      </c>
      <c r="AB25" s="500"/>
      <c r="AC25" s="500"/>
      <c r="AD25" s="1155">
        <v>11</v>
      </c>
    </row>
    <row customHeight="1" ht="11.549999999999999">
      <c r="A26" s="1363" t="s">
        <v>177</v>
      </c>
      <c r="B26" s="1363" t="s">
        <v>178</v>
      </c>
      <c r="C26" s="1363" t="s">
        <v>179</v>
      </c>
      <c r="D26" s="1363" t="s">
        <v>180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177</v>
      </c>
      <c r="B27" s="1363" t="s">
        <v>178</v>
      </c>
      <c r="C27" s="1363" t="s">
        <v>179</v>
      </c>
      <c r="D27" s="1363" t="s">
        <v>180</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177</v>
      </c>
      <c r="B28" s="1363" t="s">
        <v>178</v>
      </c>
      <c r="C28" s="1363" t="s">
        <v>179</v>
      </c>
      <c r="D28" s="1363" t="s">
        <v>180</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177</v>
      </c>
      <c r="B29" s="1363" t="s">
        <v>178</v>
      </c>
      <c r="C29" s="1363" t="s">
        <v>179</v>
      </c>
      <c r="D29" s="1363" t="s">
        <v>180</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177</v>
      </c>
      <c r="B30" s="1363" t="s">
        <v>178</v>
      </c>
      <c r="C30" s="1363" t="s">
        <v>179</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177</v>
      </c>
      <c r="B31" s="1363" t="s">
        <v>178</v>
      </c>
      <c r="C31" s="1363"/>
      <c r="D31" s="1363"/>
      <c r="E31" s="1363" t="s">
        <v>2231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2232</v>
      </c>
      <c r="B32" s="1363"/>
      <c r="C32" s="1363"/>
      <c r="D32" s="1363"/>
      <c r="E32" s="1363" t="s">
        <v>107</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2233</v>
      </c>
      <c r="N35" s="2285"/>
      <c r="O35" s="2285"/>
      <c r="P35" s="2285"/>
      <c r="Q35" s="2285"/>
      <c r="R35" s="2285"/>
      <c r="S35" s="2285"/>
      <c r="T35" s="2285"/>
      <c r="U35" s="2285"/>
      <c r="V35" s="2285"/>
      <c r="W35" s="2285"/>
      <c r="X35" s="2285"/>
      <c r="AD35" s="1155">
        <v>27</v>
      </c>
    </row>
    <row customHeight="1" ht="109.19999999999999">
      <c r="H36" s="537"/>
      <c r="I36" s="1303"/>
      <c r="M36" s="2285" t="s">
        <v>2234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CB858-1912-01D5-31CC-79447AC196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F12F3-961B-E243-9CA3-8619E39DA9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EF53C-A10B-0ABC-D343-628BD5D256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D83F8-2A1F-11F2-A9D3-3F60FD1313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3C2B4-0A2C-0144-B668-032C0ED1D5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55C7A-8DFF-D462-2EC6-41C6235A36B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ПАО "ОГК-2"</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90</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112</v>
      </c>
      <c r="E11" s="1012" t="s">
        <v>311</v>
      </c>
      <c r="F11" s="1011" t="str">
        <f>IF(region_name="","",region_name)</f>
        <v>Псковская область</v>
      </c>
      <c r="G11" s="1012" t="s">
        <v>312</v>
      </c>
      <c r="H11" s="475"/>
      <c r="J11" s="455">
        <v>0</v>
      </c>
    </row>
    <row customHeight="1" ht="22.5" hidden="1">
      <c r="A12" s="457"/>
      <c r="B12" s="502"/>
      <c r="C12" s="457"/>
      <c r="D12" s="445" t="s">
        <v>112</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112</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2607018122</v>
      </c>
      <c r="G14" s="1012" t="s">
        <v>316</v>
      </c>
      <c r="H14" s="475"/>
      <c r="J14" s="455">
        <v>0</v>
      </c>
    </row>
    <row customHeight="1" ht="22.5" hidden="1">
      <c r="A15" s="457"/>
      <c r="B15" s="502"/>
      <c r="C15" s="457"/>
      <c r="D15" s="1009" t="s">
        <v>317</v>
      </c>
      <c r="E15" s="1010" t="s">
        <v>318</v>
      </c>
      <c r="F15" s="1011" t="str">
        <f>IF(kpp="","",kpp)</f>
        <v>600402001</v>
      </c>
      <c r="G15" s="1012" t="s">
        <v>319</v>
      </c>
      <c r="H15" s="475"/>
      <c r="J15" s="455">
        <v>0</v>
      </c>
    </row>
    <row customHeight="1" ht="39">
      <c r="A16" s="457"/>
      <c r="B16" s="502"/>
      <c r="C16" s="457"/>
      <c r="D16" s="445" t="s">
        <v>113</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92</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2D26E-01C5-CB12-0874-19B4B922C1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C4973-B1EC-1B11-B40B-29E9F5779E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FC43B-2BB3-422D-7DAC-7BC4990666F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A6AF3-0FD2-324A-D1C4-DA7BB98B17A9}"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2235</v>
      </c>
      <c r="B1" s="2616" t="s">
        <v>2236</v>
      </c>
      <c r="C1" s="2617" t="s">
        <v>2237</v>
      </c>
      <c r="D1" s="2618"/>
      <c r="E1" s="836" t="s">
        <v>2238</v>
      </c>
    </row>
    <row customHeight="1" ht="11.25">
      <c r="A2" s="2619"/>
      <c r="B2" s="765" t="s">
        <v>26</v>
      </c>
      <c r="C2" s="753"/>
      <c r="D2" s="764"/>
      <c r="E2" s="836"/>
    </row>
    <row customHeight="1" ht="11.25">
      <c r="A3" s="2620"/>
      <c r="B3" s="2621" t="s">
        <v>33</v>
      </c>
      <c r="C3" s="753"/>
      <c r="D3" s="764"/>
      <c r="E3" s="836"/>
    </row>
    <row customHeight="1" ht="11.25">
      <c r="A4" s="2622"/>
      <c r="B4" s="766" t="s">
        <v>1663</v>
      </c>
      <c r="C4" s="753"/>
      <c r="D4" s="764"/>
      <c r="E4" s="836"/>
    </row>
    <row customHeight="1" ht="11.25">
      <c r="A5" s="2623"/>
      <c r="B5" s="766" t="s">
        <v>1657</v>
      </c>
      <c r="C5" s="2624" t="s">
        <v>2002</v>
      </c>
      <c r="D5" s="2625" t="s">
        <v>2239</v>
      </c>
      <c r="E5" s="836"/>
    </row>
    <row s="1850" customFormat="1" customHeight="1" ht="11.25">
      <c r="A6" s="2626"/>
      <c r="B6" s="766" t="s">
        <v>1666</v>
      </c>
      <c r="C6" s="753"/>
      <c r="D6" s="764"/>
      <c r="E6" s="836"/>
    </row>
    <row customHeight="1" ht="11.25">
      <c r="A7" s="2627"/>
      <c r="B7" s="766" t="s">
        <v>1674</v>
      </c>
      <c r="C7" s="753"/>
      <c r="D7" s="764"/>
      <c r="E7" s="836"/>
    </row>
    <row customHeight="1" ht="11.25">
      <c r="A8" s="756"/>
      <c r="B8" s="766" t="s">
        <v>1669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F2108-DB87-FF5F-2E46-2F3FFF82FF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DA053-6DD5-BBC4-BE8D-B1DFD227CB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A7A12-B4DF-E4E2-DE24-FD867CACC61C}" mc:Ignorable="x14ac xr xr2 xr3">
  <sheetPr>
    <tabColor rgb="FFFFCC99"/>
  </sheetPr>
  <dimension ref="A1:I24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2240</v>
      </c>
      <c r="B1" s="68" t="s">
        <v>2241</v>
      </c>
      <c r="C1" s="68" t="s">
        <v>2242</v>
      </c>
      <c r="D1" s="68" t="s">
        <v>2243</v>
      </c>
      <c r="E1" s="68" t="s">
        <v>2244</v>
      </c>
      <c r="F1" s="68" t="s">
        <v>2245</v>
      </c>
      <c r="G1" s="68" t="s">
        <v>2246</v>
      </c>
      <c r="H1" s="68" t="s">
        <v>2247</v>
      </c>
      <c r="I1" s="68" t="s">
        <v>2248</v>
      </c>
    </row>
    <row customHeight="1" ht="11.25">
      <c r="A2" s="1850" t="s">
        <v>2249</v>
      </c>
      <c r="B2" s="1850" t="s">
        <v>16</v>
      </c>
      <c r="C2" s="1850" t="s">
        <v>2250</v>
      </c>
      <c r="D2" s="1850" t="s">
        <v>2251</v>
      </c>
      <c r="E2" s="1850" t="s">
        <v>2252</v>
      </c>
      <c r="F2" s="1850" t="s">
        <v>2253</v>
      </c>
      <c r="G2" s="1850" t="s">
        <v>28</v>
      </c>
      <c r="H2" s="1850" t="s">
        <v>28</v>
      </c>
      <c r="I2" s="1850" t="s">
        <v>813</v>
      </c>
    </row>
    <row customHeight="1" ht="11.25">
      <c r="A3" s="1850" t="s">
        <v>2249</v>
      </c>
      <c r="B3" s="1850" t="s">
        <v>16</v>
      </c>
      <c r="C3" s="1850" t="s">
        <v>2254</v>
      </c>
      <c r="D3" s="1850" t="s">
        <v>2255</v>
      </c>
      <c r="E3" s="1850" t="s">
        <v>2256</v>
      </c>
      <c r="F3" s="1850" t="s">
        <v>2257</v>
      </c>
      <c r="G3" s="1850" t="s">
        <v>2258</v>
      </c>
      <c r="H3" s="1850" t="s">
        <v>28</v>
      </c>
      <c r="I3" s="1850" t="s">
        <v>813</v>
      </c>
    </row>
    <row customHeight="1" ht="11.25">
      <c r="A4" s="1850" t="s">
        <v>2249</v>
      </c>
      <c r="B4" s="1850" t="s">
        <v>16</v>
      </c>
      <c r="C4" s="1850" t="s">
        <v>2259</v>
      </c>
      <c r="D4" s="1850" t="s">
        <v>2260</v>
      </c>
      <c r="E4" s="1850" t="s">
        <v>2261</v>
      </c>
      <c r="F4" s="1850" t="s">
        <v>2262</v>
      </c>
      <c r="G4" s="1850" t="s">
        <v>2263</v>
      </c>
      <c r="H4" s="1850" t="s">
        <v>28</v>
      </c>
      <c r="I4" s="1850" t="s">
        <v>813</v>
      </c>
    </row>
    <row customHeight="1" ht="11.25">
      <c r="A5" s="1850" t="s">
        <v>2249</v>
      </c>
      <c r="B5" s="1850" t="s">
        <v>16</v>
      </c>
      <c r="C5" s="1850" t="s">
        <v>2264</v>
      </c>
      <c r="D5" s="1850" t="s">
        <v>2265</v>
      </c>
      <c r="E5" s="1850" t="s">
        <v>2266</v>
      </c>
      <c r="F5" s="1850" t="s">
        <v>2257</v>
      </c>
      <c r="G5" s="1850" t="s">
        <v>28</v>
      </c>
      <c r="H5" s="1850" t="s">
        <v>28</v>
      </c>
      <c r="I5" s="1850" t="s">
        <v>813</v>
      </c>
    </row>
    <row customHeight="1" ht="11.25">
      <c r="A6" s="1850" t="s">
        <v>2249</v>
      </c>
      <c r="B6" s="1850" t="s">
        <v>16</v>
      </c>
      <c r="C6" s="1850" t="s">
        <v>2267</v>
      </c>
      <c r="D6" s="1850" t="s">
        <v>2268</v>
      </c>
      <c r="E6" s="1850" t="s">
        <v>2269</v>
      </c>
      <c r="F6" s="1850" t="s">
        <v>2257</v>
      </c>
      <c r="G6" s="1850" t="s">
        <v>2270</v>
      </c>
      <c r="H6" s="1850" t="s">
        <v>28</v>
      </c>
      <c r="I6" s="1850" t="s">
        <v>813</v>
      </c>
    </row>
    <row customHeight="1" ht="11.25">
      <c r="A7" s="1850" t="s">
        <v>2249</v>
      </c>
      <c r="B7" s="1850" t="s">
        <v>16</v>
      </c>
      <c r="C7" s="1850" t="s">
        <v>2271</v>
      </c>
      <c r="D7" s="1850" t="s">
        <v>2272</v>
      </c>
      <c r="E7" s="1850" t="s">
        <v>2273</v>
      </c>
      <c r="F7" s="1850" t="s">
        <v>2274</v>
      </c>
      <c r="G7" s="1850" t="s">
        <v>2275</v>
      </c>
      <c r="H7" s="1850" t="s">
        <v>28</v>
      </c>
      <c r="I7" s="1850" t="s">
        <v>813</v>
      </c>
    </row>
    <row customHeight="1" ht="11.25">
      <c r="A8" s="1850" t="s">
        <v>2249</v>
      </c>
      <c r="B8" s="1850" t="s">
        <v>16</v>
      </c>
      <c r="C8" s="1850" t="s">
        <v>2276</v>
      </c>
      <c r="D8" s="1850" t="s">
        <v>2277</v>
      </c>
      <c r="E8" s="1850" t="s">
        <v>2278</v>
      </c>
      <c r="F8" s="1850" t="s">
        <v>2279</v>
      </c>
      <c r="G8" s="1850" t="s">
        <v>2280</v>
      </c>
      <c r="H8" s="1850" t="s">
        <v>28</v>
      </c>
      <c r="I8" s="1850" t="s">
        <v>813</v>
      </c>
    </row>
    <row customHeight="1" ht="11.25">
      <c r="A9" s="1850" t="s">
        <v>2249</v>
      </c>
      <c r="B9" s="1850" t="s">
        <v>16</v>
      </c>
      <c r="C9" s="1850" t="s">
        <v>2281</v>
      </c>
      <c r="D9" s="1850" t="s">
        <v>2282</v>
      </c>
      <c r="E9" s="1850" t="s">
        <v>2278</v>
      </c>
      <c r="F9" s="1850" t="s">
        <v>2283</v>
      </c>
      <c r="G9" s="1850" t="s">
        <v>28</v>
      </c>
      <c r="H9" s="1850" t="s">
        <v>28</v>
      </c>
      <c r="I9" s="1850" t="s">
        <v>813</v>
      </c>
    </row>
    <row customHeight="1" ht="11.25">
      <c r="A10" s="1850" t="s">
        <v>2249</v>
      </c>
      <c r="B10" s="1850" t="s">
        <v>16</v>
      </c>
      <c r="C10" s="1850" t="s">
        <v>2284</v>
      </c>
      <c r="D10" s="1850" t="s">
        <v>2285</v>
      </c>
      <c r="E10" s="1850" t="s">
        <v>2286</v>
      </c>
      <c r="F10" s="1850" t="s">
        <v>2287</v>
      </c>
      <c r="G10" s="1850" t="s">
        <v>2288</v>
      </c>
      <c r="H10" s="1850" t="s">
        <v>28</v>
      </c>
      <c r="I10" s="1850" t="s">
        <v>813</v>
      </c>
    </row>
    <row customHeight="1" ht="11.25">
      <c r="A11" s="1850" t="s">
        <v>2249</v>
      </c>
      <c r="B11" s="1850" t="s">
        <v>16</v>
      </c>
      <c r="C11" s="1850" t="s">
        <v>2289</v>
      </c>
      <c r="D11" s="1850" t="s">
        <v>2290</v>
      </c>
      <c r="E11" s="1850" t="s">
        <v>2291</v>
      </c>
      <c r="F11" s="1850" t="s">
        <v>2257</v>
      </c>
      <c r="G11" s="1850" t="s">
        <v>2292</v>
      </c>
      <c r="H11" s="1850" t="s">
        <v>28</v>
      </c>
      <c r="I11" s="1850" t="s">
        <v>813</v>
      </c>
    </row>
    <row customHeight="1" ht="11.25">
      <c r="A12" s="1850" t="s">
        <v>2249</v>
      </c>
      <c r="B12" s="1850" t="s">
        <v>16</v>
      </c>
      <c r="C12" s="1850" t="s">
        <v>2293</v>
      </c>
      <c r="D12" s="1850" t="s">
        <v>2294</v>
      </c>
      <c r="E12" s="1850" t="s">
        <v>2295</v>
      </c>
      <c r="F12" s="1850" t="s">
        <v>2296</v>
      </c>
      <c r="G12" s="1850" t="s">
        <v>2297</v>
      </c>
      <c r="H12" s="1850" t="s">
        <v>28</v>
      </c>
      <c r="I12" s="1850" t="s">
        <v>813</v>
      </c>
    </row>
    <row customHeight="1" ht="11.25">
      <c r="A13" s="1850" t="s">
        <v>2249</v>
      </c>
      <c r="B13" s="1850" t="s">
        <v>16</v>
      </c>
      <c r="C13" s="1850" t="s">
        <v>2298</v>
      </c>
      <c r="D13" s="1850" t="s">
        <v>2299</v>
      </c>
      <c r="E13" s="1850" t="s">
        <v>2300</v>
      </c>
      <c r="F13" s="1850" t="s">
        <v>2301</v>
      </c>
      <c r="G13" s="1850" t="s">
        <v>2302</v>
      </c>
      <c r="H13" s="1850" t="s">
        <v>28</v>
      </c>
      <c r="I13" s="1850" t="s">
        <v>813</v>
      </c>
    </row>
    <row customHeight="1" ht="11.25">
      <c r="A14" s="1850" t="s">
        <v>2249</v>
      </c>
      <c r="B14" s="1850" t="s">
        <v>16</v>
      </c>
      <c r="C14" s="1850" t="s">
        <v>2303</v>
      </c>
      <c r="D14" s="1850" t="s">
        <v>2304</v>
      </c>
      <c r="E14" s="1850" t="s">
        <v>2305</v>
      </c>
      <c r="F14" s="1850" t="s">
        <v>2306</v>
      </c>
      <c r="G14" s="1850" t="s">
        <v>2307</v>
      </c>
      <c r="H14" s="1850" t="s">
        <v>28</v>
      </c>
      <c r="I14" s="1850" t="s">
        <v>813</v>
      </c>
    </row>
    <row customHeight="1" ht="11.25">
      <c r="A15" s="1850" t="s">
        <v>2249</v>
      </c>
      <c r="B15" s="1850" t="s">
        <v>16</v>
      </c>
      <c r="C15" s="1850" t="s">
        <v>28</v>
      </c>
      <c r="D15" s="1850" t="s">
        <v>2308</v>
      </c>
      <c r="E15" s="1850" t="s">
        <v>2309</v>
      </c>
      <c r="F15" s="1850" t="s">
        <v>2257</v>
      </c>
      <c r="G15" s="1850" t="s">
        <v>28</v>
      </c>
      <c r="H15" s="1850" t="s">
        <v>28</v>
      </c>
      <c r="I15" s="1850" t="s">
        <v>813</v>
      </c>
    </row>
    <row customHeight="1" ht="11.25">
      <c r="A16" s="1850" t="s">
        <v>2249</v>
      </c>
      <c r="B16" s="1850" t="s">
        <v>16</v>
      </c>
      <c r="C16" s="1850" t="s">
        <v>2310</v>
      </c>
      <c r="D16" s="1850" t="s">
        <v>2311</v>
      </c>
      <c r="E16" s="1850" t="s">
        <v>2312</v>
      </c>
      <c r="F16" s="1850" t="s">
        <v>2313</v>
      </c>
      <c r="G16" s="1850" t="s">
        <v>2314</v>
      </c>
      <c r="H16" s="1850" t="s">
        <v>28</v>
      </c>
      <c r="I16" s="1850" t="s">
        <v>813</v>
      </c>
    </row>
    <row customHeight="1" ht="11.25">
      <c r="A17" s="1850" t="s">
        <v>2249</v>
      </c>
      <c r="B17" s="1850" t="s">
        <v>16</v>
      </c>
      <c r="C17" s="1850" t="s">
        <v>2315</v>
      </c>
      <c r="D17" s="1850" t="s">
        <v>2316</v>
      </c>
      <c r="E17" s="1850" t="s">
        <v>2317</v>
      </c>
      <c r="F17" s="1850" t="s">
        <v>2318</v>
      </c>
      <c r="G17" s="1850" t="s">
        <v>2319</v>
      </c>
      <c r="H17" s="1850" t="s">
        <v>28</v>
      </c>
      <c r="I17" s="1850" t="s">
        <v>813</v>
      </c>
    </row>
    <row customHeight="1" ht="11.25">
      <c r="A18" s="1850" t="s">
        <v>2249</v>
      </c>
      <c r="B18" s="1850" t="s">
        <v>16</v>
      </c>
      <c r="C18" s="1850" t="s">
        <v>2320</v>
      </c>
      <c r="D18" s="1850" t="s">
        <v>2321</v>
      </c>
      <c r="E18" s="1850" t="s">
        <v>2322</v>
      </c>
      <c r="F18" s="1850" t="s">
        <v>2257</v>
      </c>
      <c r="G18" s="1850" t="s">
        <v>2323</v>
      </c>
      <c r="H18" s="1850" t="s">
        <v>28</v>
      </c>
      <c r="I18" s="1850" t="s">
        <v>813</v>
      </c>
    </row>
    <row customHeight="1" ht="11.25">
      <c r="A19" s="1850" t="s">
        <v>2249</v>
      </c>
      <c r="B19" s="1850" t="s">
        <v>16</v>
      </c>
      <c r="C19" s="1850" t="s">
        <v>2324</v>
      </c>
      <c r="D19" s="1850" t="s">
        <v>2325</v>
      </c>
      <c r="E19" s="1850" t="s">
        <v>2326</v>
      </c>
      <c r="F19" s="1850" t="s">
        <v>2327</v>
      </c>
      <c r="G19" s="1850" t="s">
        <v>2328</v>
      </c>
      <c r="H19" s="1850" t="s">
        <v>28</v>
      </c>
      <c r="I19" s="1850" t="s">
        <v>813</v>
      </c>
    </row>
    <row customHeight="1" ht="11.25">
      <c r="A20" s="1850" t="s">
        <v>2249</v>
      </c>
      <c r="B20" s="1850" t="s">
        <v>16</v>
      </c>
      <c r="C20" s="1850" t="s">
        <v>2329</v>
      </c>
      <c r="D20" s="1850" t="s">
        <v>2330</v>
      </c>
      <c r="E20" s="1850" t="s">
        <v>2331</v>
      </c>
      <c r="F20" s="1850" t="s">
        <v>2332</v>
      </c>
      <c r="G20" s="1850" t="s">
        <v>2333</v>
      </c>
      <c r="H20" s="1850" t="s">
        <v>28</v>
      </c>
      <c r="I20" s="1850" t="s">
        <v>813</v>
      </c>
    </row>
    <row customHeight="1" ht="11.25">
      <c r="A21" s="1850" t="s">
        <v>2249</v>
      </c>
      <c r="B21" s="1850" t="s">
        <v>16</v>
      </c>
      <c r="C21" s="1850" t="s">
        <v>2334</v>
      </c>
      <c r="D21" s="1850" t="s">
        <v>2335</v>
      </c>
      <c r="E21" s="1850" t="s">
        <v>2336</v>
      </c>
      <c r="F21" s="1850" t="s">
        <v>2337</v>
      </c>
      <c r="G21" s="1850" t="s">
        <v>2338</v>
      </c>
      <c r="H21" s="1850" t="s">
        <v>28</v>
      </c>
      <c r="I21" s="1850" t="s">
        <v>813</v>
      </c>
    </row>
    <row customHeight="1" ht="11.25">
      <c r="A22" s="1850" t="s">
        <v>2249</v>
      </c>
      <c r="B22" s="1850" t="s">
        <v>16</v>
      </c>
      <c r="C22" s="1850" t="s">
        <v>2339</v>
      </c>
      <c r="D22" s="1850" t="s">
        <v>2340</v>
      </c>
      <c r="E22" s="1850" t="s">
        <v>2341</v>
      </c>
      <c r="F22" s="1850" t="s">
        <v>2342</v>
      </c>
      <c r="G22" s="1850" t="s">
        <v>2343</v>
      </c>
      <c r="H22" s="1850" t="s">
        <v>28</v>
      </c>
      <c r="I22" s="1850" t="s">
        <v>813</v>
      </c>
    </row>
    <row customHeight="1" ht="11.25">
      <c r="A23" s="1850" t="s">
        <v>2249</v>
      </c>
      <c r="B23" s="1850" t="s">
        <v>16</v>
      </c>
      <c r="C23" s="1850" t="s">
        <v>2344</v>
      </c>
      <c r="D23" s="1850" t="s">
        <v>2345</v>
      </c>
      <c r="E23" s="1850" t="s">
        <v>2346</v>
      </c>
      <c r="F23" s="1850" t="s">
        <v>2347</v>
      </c>
      <c r="G23" s="1850" t="s">
        <v>2348</v>
      </c>
      <c r="H23" s="1850" t="s">
        <v>28</v>
      </c>
      <c r="I23" s="1850" t="s">
        <v>813</v>
      </c>
    </row>
    <row customHeight="1" ht="11.25">
      <c r="A24" s="1850" t="s">
        <v>2249</v>
      </c>
      <c r="B24" s="1850" t="s">
        <v>16</v>
      </c>
      <c r="C24" s="1850" t="s">
        <v>2349</v>
      </c>
      <c r="D24" s="1850" t="s">
        <v>2350</v>
      </c>
      <c r="E24" s="1850" t="s">
        <v>2351</v>
      </c>
      <c r="F24" s="1850" t="s">
        <v>2352</v>
      </c>
      <c r="G24" s="1850" t="s">
        <v>2353</v>
      </c>
      <c r="H24" s="1850" t="s">
        <v>28</v>
      </c>
      <c r="I24" s="1850" t="s">
        <v>813</v>
      </c>
    </row>
    <row customHeight="1" ht="11.25">
      <c r="A25" s="1850" t="s">
        <v>2249</v>
      </c>
      <c r="B25" s="1850" t="s">
        <v>16</v>
      </c>
      <c r="C25" s="1850" t="s">
        <v>2354</v>
      </c>
      <c r="D25" s="1850" t="s">
        <v>2355</v>
      </c>
      <c r="E25" s="1850" t="s">
        <v>2356</v>
      </c>
      <c r="F25" s="1850" t="s">
        <v>2357</v>
      </c>
      <c r="G25" s="1850" t="s">
        <v>2348</v>
      </c>
      <c r="H25" s="1850" t="s">
        <v>28</v>
      </c>
      <c r="I25" s="1850" t="s">
        <v>813</v>
      </c>
    </row>
    <row customHeight="1" ht="11.25">
      <c r="A26" s="1850" t="s">
        <v>2249</v>
      </c>
      <c r="B26" s="1850" t="s">
        <v>16</v>
      </c>
      <c r="C26" s="1850" t="s">
        <v>2358</v>
      </c>
      <c r="D26" s="1850" t="s">
        <v>2359</v>
      </c>
      <c r="E26" s="1850" t="s">
        <v>2360</v>
      </c>
      <c r="F26" s="1850" t="s">
        <v>2352</v>
      </c>
      <c r="G26" s="1850" t="s">
        <v>2361</v>
      </c>
      <c r="H26" s="1850" t="s">
        <v>28</v>
      </c>
      <c r="I26" s="1850" t="s">
        <v>813</v>
      </c>
    </row>
    <row customHeight="1" ht="11.25">
      <c r="A27" s="1850" t="s">
        <v>2249</v>
      </c>
      <c r="B27" s="1850" t="s">
        <v>16</v>
      </c>
      <c r="C27" s="1850" t="s">
        <v>2362</v>
      </c>
      <c r="D27" s="1850" t="s">
        <v>2363</v>
      </c>
      <c r="E27" s="1850" t="s">
        <v>2364</v>
      </c>
      <c r="F27" s="1850" t="s">
        <v>2352</v>
      </c>
      <c r="G27" s="1850" t="s">
        <v>2365</v>
      </c>
      <c r="H27" s="1850" t="s">
        <v>28</v>
      </c>
      <c r="I27" s="1850" t="s">
        <v>813</v>
      </c>
    </row>
    <row customHeight="1" ht="11.25">
      <c r="A28" s="1850" t="s">
        <v>2249</v>
      </c>
      <c r="B28" s="1850" t="s">
        <v>16</v>
      </c>
      <c r="C28" s="1850" t="s">
        <v>2366</v>
      </c>
      <c r="D28" s="1850" t="s">
        <v>2367</v>
      </c>
      <c r="E28" s="1850" t="s">
        <v>2368</v>
      </c>
      <c r="F28" s="1850" t="s">
        <v>2369</v>
      </c>
      <c r="G28" s="1850" t="s">
        <v>2370</v>
      </c>
      <c r="H28" s="1850" t="s">
        <v>28</v>
      </c>
      <c r="I28" s="1850" t="s">
        <v>813</v>
      </c>
    </row>
    <row customHeight="1" ht="11.25">
      <c r="A29" s="1850" t="s">
        <v>2249</v>
      </c>
      <c r="B29" s="1850" t="s">
        <v>16</v>
      </c>
      <c r="C29" s="1850" t="s">
        <v>2371</v>
      </c>
      <c r="D29" s="1850" t="s">
        <v>2372</v>
      </c>
      <c r="E29" s="1850" t="s">
        <v>2373</v>
      </c>
      <c r="F29" s="1850" t="s">
        <v>2257</v>
      </c>
      <c r="G29" s="1850" t="s">
        <v>2374</v>
      </c>
      <c r="H29" s="1850" t="s">
        <v>28</v>
      </c>
      <c r="I29" s="1850" t="s">
        <v>813</v>
      </c>
    </row>
    <row customHeight="1" ht="11.25">
      <c r="A30" s="1850" t="s">
        <v>2249</v>
      </c>
      <c r="B30" s="1850" t="s">
        <v>16</v>
      </c>
      <c r="C30" s="1850" t="s">
        <v>2375</v>
      </c>
      <c r="D30" s="1850" t="s">
        <v>2376</v>
      </c>
      <c r="E30" s="1850" t="s">
        <v>2377</v>
      </c>
      <c r="F30" s="1850" t="s">
        <v>2378</v>
      </c>
      <c r="G30" s="1850" t="s">
        <v>2379</v>
      </c>
      <c r="H30" s="1850" t="s">
        <v>28</v>
      </c>
      <c r="I30" s="1850" t="s">
        <v>813</v>
      </c>
    </row>
    <row customHeight="1" ht="11.25">
      <c r="A31" s="1850" t="s">
        <v>2249</v>
      </c>
      <c r="B31" s="1850" t="s">
        <v>16</v>
      </c>
      <c r="C31" s="1850" t="s">
        <v>2380</v>
      </c>
      <c r="D31" s="1850" t="s">
        <v>2381</v>
      </c>
      <c r="E31" s="1850" t="s">
        <v>2382</v>
      </c>
      <c r="F31" s="1850" t="s">
        <v>2383</v>
      </c>
      <c r="G31" s="1850" t="s">
        <v>2384</v>
      </c>
      <c r="H31" s="1850" t="s">
        <v>28</v>
      </c>
      <c r="I31" s="1850" t="s">
        <v>813</v>
      </c>
    </row>
    <row customHeight="1" ht="11.25">
      <c r="A32" s="1850" t="s">
        <v>2249</v>
      </c>
      <c r="B32" s="1850" t="s">
        <v>16</v>
      </c>
      <c r="C32" s="1850" t="s">
        <v>2385</v>
      </c>
      <c r="D32" s="1850" t="s">
        <v>2386</v>
      </c>
      <c r="E32" s="1850" t="s">
        <v>2387</v>
      </c>
      <c r="F32" s="1850" t="s">
        <v>2313</v>
      </c>
      <c r="G32" s="1850" t="s">
        <v>2388</v>
      </c>
      <c r="H32" s="1850" t="s">
        <v>28</v>
      </c>
      <c r="I32" s="1850" t="s">
        <v>813</v>
      </c>
    </row>
    <row customHeight="1" ht="11.25">
      <c r="A33" s="1850" t="s">
        <v>2249</v>
      </c>
      <c r="B33" s="1850" t="s">
        <v>16</v>
      </c>
      <c r="C33" s="1850" t="s">
        <v>2389</v>
      </c>
      <c r="D33" s="1850" t="s">
        <v>2390</v>
      </c>
      <c r="E33" s="1850" t="s">
        <v>2391</v>
      </c>
      <c r="F33" s="1850" t="s">
        <v>2301</v>
      </c>
      <c r="G33" s="1850" t="s">
        <v>2392</v>
      </c>
      <c r="H33" s="1850" t="s">
        <v>28</v>
      </c>
      <c r="I33" s="1850" t="s">
        <v>813</v>
      </c>
    </row>
    <row customHeight="1" ht="11.25">
      <c r="A34" s="1850" t="s">
        <v>2249</v>
      </c>
      <c r="B34" s="1850" t="s">
        <v>16</v>
      </c>
      <c r="C34" s="1850" t="s">
        <v>2393</v>
      </c>
      <c r="D34" s="1850" t="s">
        <v>2394</v>
      </c>
      <c r="E34" s="1850" t="s">
        <v>2395</v>
      </c>
      <c r="F34" s="1850" t="s">
        <v>2396</v>
      </c>
      <c r="G34" s="1850" t="s">
        <v>2397</v>
      </c>
      <c r="H34" s="1850" t="s">
        <v>28</v>
      </c>
      <c r="I34" s="1850" t="s">
        <v>813</v>
      </c>
    </row>
    <row customHeight="1" ht="11.25">
      <c r="A35" s="1850" t="s">
        <v>2249</v>
      </c>
      <c r="B35" s="1850" t="s">
        <v>16</v>
      </c>
      <c r="C35" s="1850" t="s">
        <v>2398</v>
      </c>
      <c r="D35" s="1850" t="s">
        <v>2399</v>
      </c>
      <c r="E35" s="1850" t="s">
        <v>2400</v>
      </c>
      <c r="F35" s="1850" t="s">
        <v>2401</v>
      </c>
      <c r="G35" s="1850" t="s">
        <v>2402</v>
      </c>
      <c r="H35" s="1850" t="s">
        <v>28</v>
      </c>
      <c r="I35" s="1850" t="s">
        <v>813</v>
      </c>
    </row>
    <row customHeight="1" ht="11.25">
      <c r="A36" s="1850" t="s">
        <v>2249</v>
      </c>
      <c r="B36" s="1850" t="s">
        <v>16</v>
      </c>
      <c r="C36" s="1850" t="s">
        <v>2403</v>
      </c>
      <c r="D36" s="1850" t="s">
        <v>2404</v>
      </c>
      <c r="E36" s="1850" t="s">
        <v>2405</v>
      </c>
      <c r="F36" s="1850" t="s">
        <v>2406</v>
      </c>
      <c r="G36" s="1850" t="s">
        <v>2407</v>
      </c>
      <c r="H36" s="1850" t="s">
        <v>28</v>
      </c>
      <c r="I36" s="1850" t="s">
        <v>813</v>
      </c>
    </row>
    <row customHeight="1" ht="11.25">
      <c r="A37" s="1850" t="s">
        <v>2249</v>
      </c>
      <c r="B37" s="1850" t="s">
        <v>16</v>
      </c>
      <c r="C37" s="1850" t="s">
        <v>2408</v>
      </c>
      <c r="D37" s="1850" t="s">
        <v>2409</v>
      </c>
      <c r="E37" s="1850" t="s">
        <v>2410</v>
      </c>
      <c r="F37" s="1850" t="s">
        <v>2411</v>
      </c>
      <c r="G37" s="1850" t="s">
        <v>2412</v>
      </c>
      <c r="H37" s="1850" t="s">
        <v>28</v>
      </c>
      <c r="I37" s="1850" t="s">
        <v>813</v>
      </c>
    </row>
    <row customHeight="1" ht="11.25">
      <c r="A38" s="1850" t="s">
        <v>2249</v>
      </c>
      <c r="B38" s="1850" t="s">
        <v>16</v>
      </c>
      <c r="C38" s="1850" t="s">
        <v>2413</v>
      </c>
      <c r="D38" s="1850" t="s">
        <v>2414</v>
      </c>
      <c r="E38" s="1850" t="s">
        <v>2415</v>
      </c>
      <c r="F38" s="1850" t="s">
        <v>2416</v>
      </c>
      <c r="G38" s="1850" t="s">
        <v>2417</v>
      </c>
      <c r="H38" s="1850" t="s">
        <v>28</v>
      </c>
      <c r="I38" s="1850" t="s">
        <v>813</v>
      </c>
    </row>
    <row customHeight="1" ht="11.25">
      <c r="A39" s="1850" t="s">
        <v>2249</v>
      </c>
      <c r="B39" s="1850" t="s">
        <v>16</v>
      </c>
      <c r="C39" s="1850" t="s">
        <v>2418</v>
      </c>
      <c r="D39" s="1850" t="s">
        <v>2419</v>
      </c>
      <c r="E39" s="1850" t="s">
        <v>2420</v>
      </c>
      <c r="F39" s="1850" t="s">
        <v>2296</v>
      </c>
      <c r="G39" s="1850" t="s">
        <v>2421</v>
      </c>
      <c r="H39" s="1850" t="s">
        <v>28</v>
      </c>
      <c r="I39" s="1850" t="s">
        <v>813</v>
      </c>
    </row>
    <row customHeight="1" ht="11.25">
      <c r="A40" s="1850" t="s">
        <v>2249</v>
      </c>
      <c r="B40" s="1850" t="s">
        <v>16</v>
      </c>
      <c r="C40" s="1850" t="s">
        <v>2422</v>
      </c>
      <c r="D40" s="1850" t="s">
        <v>2423</v>
      </c>
      <c r="E40" s="1850" t="s">
        <v>2424</v>
      </c>
      <c r="F40" s="1850" t="s">
        <v>2425</v>
      </c>
      <c r="G40" s="1850" t="s">
        <v>2426</v>
      </c>
      <c r="H40" s="1850" t="s">
        <v>28</v>
      </c>
      <c r="I40" s="1850" t="s">
        <v>813</v>
      </c>
    </row>
    <row customHeight="1" ht="11.25">
      <c r="A41" s="1850" t="s">
        <v>2249</v>
      </c>
      <c r="B41" s="1850" t="s">
        <v>16</v>
      </c>
      <c r="C41" s="1850" t="s">
        <v>2427</v>
      </c>
      <c r="D41" s="1850" t="s">
        <v>2428</v>
      </c>
      <c r="E41" s="1850" t="s">
        <v>2429</v>
      </c>
      <c r="F41" s="1850" t="s">
        <v>2430</v>
      </c>
      <c r="G41" s="1850" t="s">
        <v>2431</v>
      </c>
      <c r="H41" s="1850" t="s">
        <v>28</v>
      </c>
      <c r="I41" s="1850" t="s">
        <v>813</v>
      </c>
    </row>
    <row customHeight="1" ht="11.25">
      <c r="A42" s="1850" t="s">
        <v>2249</v>
      </c>
      <c r="B42" s="1850" t="s">
        <v>16</v>
      </c>
      <c r="C42" s="1850" t="s">
        <v>2432</v>
      </c>
      <c r="D42" s="1850" t="s">
        <v>2433</v>
      </c>
      <c r="E42" s="1850" t="s">
        <v>2434</v>
      </c>
      <c r="F42" s="1850" t="s">
        <v>2435</v>
      </c>
      <c r="G42" s="1850" t="s">
        <v>2436</v>
      </c>
      <c r="H42" s="1850" t="s">
        <v>28</v>
      </c>
      <c r="I42" s="1850" t="s">
        <v>813</v>
      </c>
    </row>
    <row customHeight="1" ht="11.25">
      <c r="A43" s="1850" t="s">
        <v>2249</v>
      </c>
      <c r="B43" s="1850" t="s">
        <v>16</v>
      </c>
      <c r="C43" s="1850" t="s">
        <v>2437</v>
      </c>
      <c r="D43" s="1850" t="s">
        <v>2438</v>
      </c>
      <c r="E43" s="1850" t="s">
        <v>2439</v>
      </c>
      <c r="F43" s="1850" t="s">
        <v>2306</v>
      </c>
      <c r="G43" s="1850" t="s">
        <v>2440</v>
      </c>
      <c r="H43" s="1850" t="s">
        <v>28</v>
      </c>
      <c r="I43" s="1850" t="s">
        <v>813</v>
      </c>
    </row>
    <row customHeight="1" ht="11.25">
      <c r="A44" s="1850" t="s">
        <v>2249</v>
      </c>
      <c r="B44" s="1850" t="s">
        <v>16</v>
      </c>
      <c r="C44" s="1850" t="s">
        <v>2441</v>
      </c>
      <c r="D44" s="1850" t="s">
        <v>2442</v>
      </c>
      <c r="E44" s="1850" t="s">
        <v>2443</v>
      </c>
      <c r="F44" s="1850" t="s">
        <v>2301</v>
      </c>
      <c r="G44" s="1850" t="s">
        <v>2392</v>
      </c>
      <c r="H44" s="1850" t="s">
        <v>28</v>
      </c>
      <c r="I44" s="1850" t="s">
        <v>813</v>
      </c>
    </row>
    <row customHeight="1" ht="11.25">
      <c r="A45" s="1850" t="s">
        <v>2249</v>
      </c>
      <c r="B45" s="1850" t="s">
        <v>16</v>
      </c>
      <c r="C45" s="1850" t="s">
        <v>2444</v>
      </c>
      <c r="D45" s="1850" t="s">
        <v>2445</v>
      </c>
      <c r="E45" s="1850" t="s">
        <v>2446</v>
      </c>
      <c r="F45" s="1850" t="s">
        <v>2416</v>
      </c>
      <c r="G45" s="1850" t="s">
        <v>2447</v>
      </c>
      <c r="H45" s="1850" t="s">
        <v>28</v>
      </c>
      <c r="I45" s="1850" t="s">
        <v>813</v>
      </c>
    </row>
    <row customHeight="1" ht="11.25">
      <c r="A46" s="1850" t="s">
        <v>2249</v>
      </c>
      <c r="B46" s="1850" t="s">
        <v>16</v>
      </c>
      <c r="C46" s="1850" t="s">
        <v>2448</v>
      </c>
      <c r="D46" s="1850" t="s">
        <v>2449</v>
      </c>
      <c r="E46" s="1850" t="s">
        <v>2450</v>
      </c>
      <c r="F46" s="1850" t="s">
        <v>2451</v>
      </c>
      <c r="G46" s="1850" t="s">
        <v>2452</v>
      </c>
      <c r="H46" s="1850" t="s">
        <v>28</v>
      </c>
      <c r="I46" s="1850" t="s">
        <v>813</v>
      </c>
    </row>
    <row customHeight="1" ht="11.25">
      <c r="A47" s="1850" t="s">
        <v>2249</v>
      </c>
      <c r="B47" s="1850" t="s">
        <v>16</v>
      </c>
      <c r="C47" s="1850" t="s">
        <v>2453</v>
      </c>
      <c r="D47" s="1850" t="s">
        <v>2454</v>
      </c>
      <c r="E47" s="1850" t="s">
        <v>2455</v>
      </c>
      <c r="F47" s="1850" t="s">
        <v>2456</v>
      </c>
      <c r="G47" s="1850" t="s">
        <v>2457</v>
      </c>
      <c r="H47" s="1850" t="s">
        <v>28</v>
      </c>
      <c r="I47" s="1850" t="s">
        <v>813</v>
      </c>
    </row>
    <row customHeight="1" ht="11.25">
      <c r="A48" s="1850" t="s">
        <v>2249</v>
      </c>
      <c r="B48" s="1850" t="s">
        <v>16</v>
      </c>
      <c r="C48" s="1850" t="s">
        <v>2458</v>
      </c>
      <c r="D48" s="1850" t="s">
        <v>2459</v>
      </c>
      <c r="E48" s="1850" t="s">
        <v>2455</v>
      </c>
      <c r="F48" s="1850" t="s">
        <v>2306</v>
      </c>
      <c r="G48" s="1850" t="s">
        <v>2460</v>
      </c>
      <c r="H48" s="1850" t="s">
        <v>28</v>
      </c>
      <c r="I48" s="1850" t="s">
        <v>813</v>
      </c>
    </row>
    <row customHeight="1" ht="11.25">
      <c r="A49" s="1850" t="s">
        <v>2249</v>
      </c>
      <c r="B49" s="1850" t="s">
        <v>16</v>
      </c>
      <c r="C49" s="1850" t="s">
        <v>2461</v>
      </c>
      <c r="D49" s="1850" t="s">
        <v>2462</v>
      </c>
      <c r="E49" s="1850" t="s">
        <v>2463</v>
      </c>
      <c r="F49" s="1850" t="s">
        <v>2318</v>
      </c>
      <c r="G49" s="1850" t="s">
        <v>2464</v>
      </c>
      <c r="H49" s="1850" t="s">
        <v>28</v>
      </c>
      <c r="I49" s="1850" t="s">
        <v>813</v>
      </c>
    </row>
    <row customHeight="1" ht="11.25">
      <c r="A50" s="1850" t="s">
        <v>2249</v>
      </c>
      <c r="B50" s="1850" t="s">
        <v>16</v>
      </c>
      <c r="C50" s="1850" t="s">
        <v>2465</v>
      </c>
      <c r="D50" s="1850" t="s">
        <v>2466</v>
      </c>
      <c r="E50" s="1850" t="s">
        <v>2467</v>
      </c>
      <c r="F50" s="1850" t="s">
        <v>2327</v>
      </c>
      <c r="G50" s="1850" t="s">
        <v>2468</v>
      </c>
      <c r="H50" s="1850" t="s">
        <v>28</v>
      </c>
      <c r="I50" s="1850" t="s">
        <v>813</v>
      </c>
    </row>
    <row customHeight="1" ht="11.25">
      <c r="A51" s="1850" t="s">
        <v>2249</v>
      </c>
      <c r="B51" s="1850" t="s">
        <v>16</v>
      </c>
      <c r="C51" s="1850" t="s">
        <v>2469</v>
      </c>
      <c r="D51" s="1850" t="s">
        <v>2470</v>
      </c>
      <c r="E51" s="1850" t="s">
        <v>2471</v>
      </c>
      <c r="F51" s="1850" t="s">
        <v>2306</v>
      </c>
      <c r="G51" s="1850" t="s">
        <v>2472</v>
      </c>
      <c r="H51" s="1850" t="s">
        <v>28</v>
      </c>
      <c r="I51" s="1850" t="s">
        <v>813</v>
      </c>
    </row>
    <row customHeight="1" ht="11.25">
      <c r="A52" s="1850" t="s">
        <v>2249</v>
      </c>
      <c r="B52" s="1850" t="s">
        <v>16</v>
      </c>
      <c r="C52" s="1850" t="s">
        <v>2473</v>
      </c>
      <c r="D52" s="1850" t="s">
        <v>2474</v>
      </c>
      <c r="E52" s="1850" t="s">
        <v>2475</v>
      </c>
      <c r="F52" s="1850" t="s">
        <v>2476</v>
      </c>
      <c r="G52" s="1850" t="s">
        <v>2477</v>
      </c>
      <c r="H52" s="1850" t="s">
        <v>28</v>
      </c>
      <c r="I52" s="1850" t="s">
        <v>813</v>
      </c>
    </row>
    <row customHeight="1" ht="11.25">
      <c r="A53" s="1850" t="s">
        <v>2249</v>
      </c>
      <c r="B53" s="1850" t="s">
        <v>16</v>
      </c>
      <c r="C53" s="1850" t="s">
        <v>2478</v>
      </c>
      <c r="D53" s="1850" t="s">
        <v>2479</v>
      </c>
      <c r="E53" s="1850" t="s">
        <v>2480</v>
      </c>
      <c r="F53" s="1850" t="s">
        <v>2257</v>
      </c>
      <c r="G53" s="1850" t="s">
        <v>2481</v>
      </c>
      <c r="H53" s="1850" t="s">
        <v>28</v>
      </c>
      <c r="I53" s="1850" t="s">
        <v>813</v>
      </c>
    </row>
    <row customHeight="1" ht="11.25">
      <c r="A54" s="1850" t="s">
        <v>2249</v>
      </c>
      <c r="B54" s="1850" t="s">
        <v>16</v>
      </c>
      <c r="C54" s="1850" t="s">
        <v>2482</v>
      </c>
      <c r="D54" s="1850" t="s">
        <v>2483</v>
      </c>
      <c r="E54" s="1850" t="s">
        <v>2484</v>
      </c>
      <c r="F54" s="1850" t="s">
        <v>2313</v>
      </c>
      <c r="G54" s="1850" t="s">
        <v>2485</v>
      </c>
      <c r="H54" s="1850" t="s">
        <v>28</v>
      </c>
      <c r="I54" s="1850" t="s">
        <v>813</v>
      </c>
    </row>
    <row customHeight="1" ht="11.25">
      <c r="A55" s="1850" t="s">
        <v>2249</v>
      </c>
      <c r="B55" s="1850" t="s">
        <v>16</v>
      </c>
      <c r="C55" s="1850" t="s">
        <v>2486</v>
      </c>
      <c r="D55" s="1850" t="s">
        <v>2487</v>
      </c>
      <c r="E55" s="1850" t="s">
        <v>2488</v>
      </c>
      <c r="F55" s="1850" t="s">
        <v>2306</v>
      </c>
      <c r="G55" s="1850" t="s">
        <v>2489</v>
      </c>
      <c r="H55" s="1850" t="s">
        <v>28</v>
      </c>
      <c r="I55" s="1850" t="s">
        <v>813</v>
      </c>
    </row>
    <row customHeight="1" ht="11.25">
      <c r="A56" s="1850" t="s">
        <v>2249</v>
      </c>
      <c r="B56" s="1850" t="s">
        <v>16</v>
      </c>
      <c r="C56" s="1850" t="s">
        <v>2490</v>
      </c>
      <c r="D56" s="1850" t="s">
        <v>2491</v>
      </c>
      <c r="E56" s="1850" t="s">
        <v>2492</v>
      </c>
      <c r="F56" s="1850" t="s">
        <v>2306</v>
      </c>
      <c r="G56" s="1850" t="s">
        <v>2493</v>
      </c>
      <c r="H56" s="1850" t="s">
        <v>28</v>
      </c>
      <c r="I56" s="1850" t="s">
        <v>813</v>
      </c>
    </row>
    <row customHeight="1" ht="11.25">
      <c r="A57" s="1850" t="s">
        <v>2249</v>
      </c>
      <c r="B57" s="1850" t="s">
        <v>16</v>
      </c>
      <c r="C57" s="1850" t="s">
        <v>2494</v>
      </c>
      <c r="D57" s="1850" t="s">
        <v>2495</v>
      </c>
      <c r="E57" s="1850" t="s">
        <v>2496</v>
      </c>
      <c r="F57" s="1850" t="s">
        <v>2296</v>
      </c>
      <c r="G57" s="1850" t="s">
        <v>2497</v>
      </c>
      <c r="H57" s="1850" t="s">
        <v>28</v>
      </c>
      <c r="I57" s="1850" t="s">
        <v>813</v>
      </c>
    </row>
    <row customHeight="1" ht="11.25">
      <c r="A58" s="1850" t="s">
        <v>2249</v>
      </c>
      <c r="B58" s="1850" t="s">
        <v>16</v>
      </c>
      <c r="C58" s="1850" t="s">
        <v>2498</v>
      </c>
      <c r="D58" s="1850" t="s">
        <v>2499</v>
      </c>
      <c r="E58" s="1850" t="s">
        <v>2500</v>
      </c>
      <c r="F58" s="1850" t="s">
        <v>2257</v>
      </c>
      <c r="G58" s="1850" t="s">
        <v>2501</v>
      </c>
      <c r="H58" s="1850" t="s">
        <v>28</v>
      </c>
      <c r="I58" s="1850" t="s">
        <v>813</v>
      </c>
    </row>
    <row customHeight="1" ht="11.25">
      <c r="A59" s="1850" t="s">
        <v>2249</v>
      </c>
      <c r="B59" s="1850" t="s">
        <v>16</v>
      </c>
      <c r="C59" s="1850" t="s">
        <v>2502</v>
      </c>
      <c r="D59" s="1850" t="s">
        <v>2503</v>
      </c>
      <c r="E59" s="1850" t="s">
        <v>2504</v>
      </c>
      <c r="F59" s="1850" t="s">
        <v>2416</v>
      </c>
      <c r="G59" s="1850" t="s">
        <v>2505</v>
      </c>
      <c r="H59" s="1850" t="s">
        <v>28</v>
      </c>
      <c r="I59" s="1850" t="s">
        <v>813</v>
      </c>
    </row>
    <row customHeight="1" ht="11.25">
      <c r="A60" s="1850" t="s">
        <v>2249</v>
      </c>
      <c r="B60" s="1850" t="s">
        <v>16</v>
      </c>
      <c r="C60" s="1850" t="s">
        <v>2506</v>
      </c>
      <c r="D60" s="1850" t="s">
        <v>2507</v>
      </c>
      <c r="E60" s="1850" t="s">
        <v>2508</v>
      </c>
      <c r="F60" s="1850" t="s">
        <v>2401</v>
      </c>
      <c r="G60" s="1850" t="s">
        <v>2509</v>
      </c>
      <c r="H60" s="1850" t="s">
        <v>28</v>
      </c>
      <c r="I60" s="1850" t="s">
        <v>813</v>
      </c>
    </row>
    <row customHeight="1" ht="11.25">
      <c r="A61" s="1850" t="s">
        <v>2249</v>
      </c>
      <c r="B61" s="1850" t="s">
        <v>16</v>
      </c>
      <c r="C61" s="1850" t="s">
        <v>2510</v>
      </c>
      <c r="D61" s="1850" t="s">
        <v>2511</v>
      </c>
      <c r="E61" s="1850" t="s">
        <v>2512</v>
      </c>
      <c r="F61" s="1850" t="s">
        <v>2257</v>
      </c>
      <c r="G61" s="1850" t="s">
        <v>2513</v>
      </c>
      <c r="H61" s="1850" t="s">
        <v>28</v>
      </c>
      <c r="I61" s="1850" t="s">
        <v>813</v>
      </c>
    </row>
    <row customHeight="1" ht="11.25">
      <c r="A62" s="1850" t="s">
        <v>2249</v>
      </c>
      <c r="B62" s="1850" t="s">
        <v>16</v>
      </c>
      <c r="C62" s="1850" t="s">
        <v>2514</v>
      </c>
      <c r="D62" s="1850" t="s">
        <v>2515</v>
      </c>
      <c r="E62" s="1850" t="s">
        <v>2516</v>
      </c>
      <c r="F62" s="1850" t="s">
        <v>2257</v>
      </c>
      <c r="G62" s="1850" t="s">
        <v>2517</v>
      </c>
      <c r="H62" s="1850" t="s">
        <v>28</v>
      </c>
      <c r="I62" s="1850" t="s">
        <v>813</v>
      </c>
    </row>
    <row customHeight="1" ht="11.25">
      <c r="A63" s="1850" t="s">
        <v>2249</v>
      </c>
      <c r="B63" s="1850" t="s">
        <v>16</v>
      </c>
      <c r="C63" s="1850" t="s">
        <v>2518</v>
      </c>
      <c r="D63" s="1850" t="s">
        <v>2519</v>
      </c>
      <c r="E63" s="1850" t="s">
        <v>2252</v>
      </c>
      <c r="F63" s="1850" t="s">
        <v>2520</v>
      </c>
      <c r="G63" s="1850" t="s">
        <v>2521</v>
      </c>
      <c r="H63" s="1850" t="s">
        <v>28</v>
      </c>
      <c r="I63" s="1850" t="s">
        <v>813</v>
      </c>
    </row>
    <row customHeight="1" ht="11.25">
      <c r="A64" s="1850" t="s">
        <v>2249</v>
      </c>
      <c r="B64" s="1850" t="s">
        <v>16</v>
      </c>
      <c r="C64" s="1850" t="s">
        <v>13</v>
      </c>
      <c r="D64" s="1850" t="s">
        <v>48</v>
      </c>
      <c r="E64" s="1850" t="s">
        <v>51</v>
      </c>
      <c r="F64" s="1850" t="s">
        <v>53</v>
      </c>
      <c r="G64" s="1850" t="s">
        <v>2522</v>
      </c>
      <c r="H64" s="1850" t="s">
        <v>28</v>
      </c>
      <c r="I64" s="1850" t="s">
        <v>813</v>
      </c>
    </row>
    <row customHeight="1" ht="11.25">
      <c r="A65" s="1850" t="s">
        <v>2249</v>
      </c>
      <c r="B65" s="1850" t="s">
        <v>16</v>
      </c>
      <c r="C65" s="1850" t="s">
        <v>2523</v>
      </c>
      <c r="D65" s="1850" t="s">
        <v>2524</v>
      </c>
      <c r="E65" s="1850" t="s">
        <v>2525</v>
      </c>
      <c r="F65" s="1850" t="s">
        <v>2318</v>
      </c>
      <c r="G65" s="1850" t="s">
        <v>2526</v>
      </c>
      <c r="H65" s="1850" t="s">
        <v>28</v>
      </c>
      <c r="I65" s="1850" t="s">
        <v>813</v>
      </c>
    </row>
    <row customHeight="1" ht="11.25">
      <c r="A66" s="1850" t="s">
        <v>2249</v>
      </c>
      <c r="B66" s="1850" t="s">
        <v>16</v>
      </c>
      <c r="C66" s="1850" t="s">
        <v>2527</v>
      </c>
      <c r="D66" s="1850" t="s">
        <v>2528</v>
      </c>
      <c r="E66" s="1850" t="s">
        <v>2529</v>
      </c>
      <c r="F66" s="1850" t="s">
        <v>2530</v>
      </c>
      <c r="G66" s="1850" t="s">
        <v>2531</v>
      </c>
      <c r="H66" s="1850" t="s">
        <v>28</v>
      </c>
      <c r="I66" s="1850" t="s">
        <v>813</v>
      </c>
    </row>
    <row customHeight="1" ht="11.25">
      <c r="A67" s="1850" t="s">
        <v>2249</v>
      </c>
      <c r="B67" s="1850" t="s">
        <v>16</v>
      </c>
      <c r="C67" s="1850" t="s">
        <v>2532</v>
      </c>
      <c r="D67" s="1850" t="s">
        <v>2533</v>
      </c>
      <c r="E67" s="1850" t="s">
        <v>2534</v>
      </c>
      <c r="F67" s="1850" t="s">
        <v>2406</v>
      </c>
      <c r="G67" s="1850" t="s">
        <v>2535</v>
      </c>
      <c r="H67" s="1850" t="s">
        <v>28</v>
      </c>
      <c r="I67" s="1850" t="s">
        <v>813</v>
      </c>
    </row>
    <row customHeight="1" ht="11.25">
      <c r="A68" s="1850" t="s">
        <v>2249</v>
      </c>
      <c r="B68" s="1850" t="s">
        <v>16</v>
      </c>
      <c r="C68" s="1850" t="s">
        <v>2536</v>
      </c>
      <c r="D68" s="1850" t="s">
        <v>2537</v>
      </c>
      <c r="E68" s="1850" t="s">
        <v>2538</v>
      </c>
      <c r="F68" s="1850" t="s">
        <v>2383</v>
      </c>
      <c r="G68" s="1850" t="s">
        <v>2539</v>
      </c>
      <c r="H68" s="1850" t="s">
        <v>28</v>
      </c>
      <c r="I68" s="1850" t="s">
        <v>813</v>
      </c>
    </row>
    <row customHeight="1" ht="11.25">
      <c r="A69" s="1850" t="s">
        <v>2249</v>
      </c>
      <c r="B69" s="1850" t="s">
        <v>16</v>
      </c>
      <c r="C69" s="1850" t="s">
        <v>2540</v>
      </c>
      <c r="D69" s="1850" t="s">
        <v>2541</v>
      </c>
      <c r="E69" s="1850" t="s">
        <v>2542</v>
      </c>
      <c r="F69" s="1850" t="s">
        <v>2257</v>
      </c>
      <c r="G69" s="1850" t="s">
        <v>28</v>
      </c>
      <c r="H69" s="1850" t="s">
        <v>28</v>
      </c>
      <c r="I69" s="1850" t="s">
        <v>813</v>
      </c>
    </row>
    <row customHeight="1" ht="11.25">
      <c r="A70" s="1850" t="s">
        <v>2249</v>
      </c>
      <c r="B70" s="1850" t="s">
        <v>16</v>
      </c>
      <c r="C70" s="1850" t="s">
        <v>2543</v>
      </c>
      <c r="D70" s="1850" t="s">
        <v>2544</v>
      </c>
      <c r="E70" s="1850" t="s">
        <v>2545</v>
      </c>
      <c r="F70" s="1850" t="s">
        <v>2530</v>
      </c>
      <c r="G70" s="1850" t="s">
        <v>2546</v>
      </c>
      <c r="H70" s="1850" t="s">
        <v>28</v>
      </c>
      <c r="I70" s="1850" t="s">
        <v>813</v>
      </c>
    </row>
    <row customHeight="1" ht="11.25">
      <c r="A71" s="1850" t="s">
        <v>2249</v>
      </c>
      <c r="B71" s="1850" t="s">
        <v>16</v>
      </c>
      <c r="C71" s="1850" t="s">
        <v>2547</v>
      </c>
      <c r="D71" s="1850" t="s">
        <v>2548</v>
      </c>
      <c r="E71" s="1850" t="s">
        <v>2549</v>
      </c>
      <c r="F71" s="1850" t="s">
        <v>2550</v>
      </c>
      <c r="G71" s="1850" t="s">
        <v>2551</v>
      </c>
      <c r="H71" s="1850" t="s">
        <v>28</v>
      </c>
      <c r="I71" s="1850" t="s">
        <v>813</v>
      </c>
    </row>
    <row customHeight="1" ht="11.25">
      <c r="A72" s="1850" t="s">
        <v>2249</v>
      </c>
      <c r="B72" s="1850" t="s">
        <v>16</v>
      </c>
      <c r="C72" s="1850" t="s">
        <v>2552</v>
      </c>
      <c r="D72" s="1850" t="s">
        <v>2553</v>
      </c>
      <c r="E72" s="1850" t="s">
        <v>2549</v>
      </c>
      <c r="F72" s="1850" t="s">
        <v>2554</v>
      </c>
      <c r="G72" s="1850" t="s">
        <v>28</v>
      </c>
      <c r="H72" s="1850" t="s">
        <v>28</v>
      </c>
      <c r="I72" s="1850" t="s">
        <v>813</v>
      </c>
    </row>
    <row customHeight="1" ht="11.25">
      <c r="A73" s="1850" t="s">
        <v>2249</v>
      </c>
      <c r="B73" s="1850" t="s">
        <v>16</v>
      </c>
      <c r="C73" s="1850" t="s">
        <v>2250</v>
      </c>
      <c r="D73" s="1850" t="s">
        <v>2251</v>
      </c>
      <c r="E73" s="1850" t="s">
        <v>2252</v>
      </c>
      <c r="F73" s="1850" t="s">
        <v>2253</v>
      </c>
      <c r="G73" s="1850" t="s">
        <v>28</v>
      </c>
      <c r="H73" s="1850" t="s">
        <v>28</v>
      </c>
      <c r="I73" s="1850" t="s">
        <v>899</v>
      </c>
    </row>
    <row customHeight="1" ht="11.25">
      <c r="A74" s="1850" t="s">
        <v>2249</v>
      </c>
      <c r="B74" s="1850" t="s">
        <v>16</v>
      </c>
      <c r="C74" s="1850" t="s">
        <v>2259</v>
      </c>
      <c r="D74" s="1850" t="s">
        <v>2260</v>
      </c>
      <c r="E74" s="1850" t="s">
        <v>2261</v>
      </c>
      <c r="F74" s="1850" t="s">
        <v>2262</v>
      </c>
      <c r="G74" s="1850" t="s">
        <v>2263</v>
      </c>
      <c r="H74" s="1850" t="s">
        <v>28</v>
      </c>
      <c r="I74" s="1850" t="s">
        <v>899</v>
      </c>
    </row>
    <row customHeight="1" ht="11.25">
      <c r="A75" s="1850" t="s">
        <v>2249</v>
      </c>
      <c r="B75" s="1850" t="s">
        <v>16</v>
      </c>
      <c r="C75" s="1850" t="s">
        <v>2264</v>
      </c>
      <c r="D75" s="1850" t="s">
        <v>2265</v>
      </c>
      <c r="E75" s="1850" t="s">
        <v>2266</v>
      </c>
      <c r="F75" s="1850" t="s">
        <v>2257</v>
      </c>
      <c r="G75" s="1850" t="s">
        <v>28</v>
      </c>
      <c r="H75" s="1850" t="s">
        <v>28</v>
      </c>
      <c r="I75" s="1850" t="s">
        <v>899</v>
      </c>
    </row>
    <row customHeight="1" ht="11.25">
      <c r="A76" s="1850" t="s">
        <v>2249</v>
      </c>
      <c r="B76" s="1850" t="s">
        <v>16</v>
      </c>
      <c r="C76" s="1850" t="s">
        <v>2276</v>
      </c>
      <c r="D76" s="1850" t="s">
        <v>2277</v>
      </c>
      <c r="E76" s="1850" t="s">
        <v>2278</v>
      </c>
      <c r="F76" s="1850" t="s">
        <v>2279</v>
      </c>
      <c r="G76" s="1850" t="s">
        <v>2280</v>
      </c>
      <c r="H76" s="1850" t="s">
        <v>28</v>
      </c>
      <c r="I76" s="1850" t="s">
        <v>899</v>
      </c>
    </row>
    <row customHeight="1" ht="11.25">
      <c r="A77" s="1850" t="s">
        <v>2249</v>
      </c>
      <c r="B77" s="1850" t="s">
        <v>16</v>
      </c>
      <c r="C77" s="1850" t="s">
        <v>2281</v>
      </c>
      <c r="D77" s="1850" t="s">
        <v>2282</v>
      </c>
      <c r="E77" s="1850" t="s">
        <v>2278</v>
      </c>
      <c r="F77" s="1850" t="s">
        <v>2283</v>
      </c>
      <c r="G77" s="1850" t="s">
        <v>28</v>
      </c>
      <c r="H77" s="1850" t="s">
        <v>28</v>
      </c>
      <c r="I77" s="1850" t="s">
        <v>899</v>
      </c>
    </row>
    <row customHeight="1" ht="11.25">
      <c r="A78" s="1850" t="s">
        <v>2249</v>
      </c>
      <c r="B78" s="1850" t="s">
        <v>16</v>
      </c>
      <c r="C78" s="1850" t="s">
        <v>2284</v>
      </c>
      <c r="D78" s="1850" t="s">
        <v>2285</v>
      </c>
      <c r="E78" s="1850" t="s">
        <v>2286</v>
      </c>
      <c r="F78" s="1850" t="s">
        <v>2287</v>
      </c>
      <c r="G78" s="1850" t="s">
        <v>2288</v>
      </c>
      <c r="H78" s="1850" t="s">
        <v>28</v>
      </c>
      <c r="I78" s="1850" t="s">
        <v>899</v>
      </c>
    </row>
    <row customHeight="1" ht="11.25">
      <c r="A79" s="1850" t="s">
        <v>2249</v>
      </c>
      <c r="B79" s="1850" t="s">
        <v>16</v>
      </c>
      <c r="C79" s="1850" t="s">
        <v>2298</v>
      </c>
      <c r="D79" s="1850" t="s">
        <v>2299</v>
      </c>
      <c r="E79" s="1850" t="s">
        <v>2300</v>
      </c>
      <c r="F79" s="1850" t="s">
        <v>2301</v>
      </c>
      <c r="G79" s="1850" t="s">
        <v>2302</v>
      </c>
      <c r="H79" s="1850" t="s">
        <v>28</v>
      </c>
      <c r="I79" s="1850" t="s">
        <v>899</v>
      </c>
    </row>
    <row customHeight="1" ht="11.25">
      <c r="A80" s="1850" t="s">
        <v>2249</v>
      </c>
      <c r="B80" s="1850" t="s">
        <v>16</v>
      </c>
      <c r="C80" s="1850" t="s">
        <v>2303</v>
      </c>
      <c r="D80" s="1850" t="s">
        <v>2304</v>
      </c>
      <c r="E80" s="1850" t="s">
        <v>2305</v>
      </c>
      <c r="F80" s="1850" t="s">
        <v>2306</v>
      </c>
      <c r="G80" s="1850" t="s">
        <v>2307</v>
      </c>
      <c r="H80" s="1850" t="s">
        <v>28</v>
      </c>
      <c r="I80" s="1850" t="s">
        <v>899</v>
      </c>
    </row>
    <row customHeight="1" ht="11.25">
      <c r="A81" s="1850" t="s">
        <v>2249</v>
      </c>
      <c r="B81" s="1850" t="s">
        <v>16</v>
      </c>
      <c r="C81" s="1850" t="s">
        <v>28</v>
      </c>
      <c r="D81" s="1850" t="s">
        <v>2308</v>
      </c>
      <c r="E81" s="1850" t="s">
        <v>2309</v>
      </c>
      <c r="F81" s="1850" t="s">
        <v>2257</v>
      </c>
      <c r="G81" s="1850" t="s">
        <v>28</v>
      </c>
      <c r="H81" s="1850" t="s">
        <v>28</v>
      </c>
      <c r="I81" s="1850" t="s">
        <v>899</v>
      </c>
    </row>
    <row customHeight="1" ht="11.25">
      <c r="A82" s="1850" t="s">
        <v>2249</v>
      </c>
      <c r="B82" s="1850" t="s">
        <v>16</v>
      </c>
      <c r="C82" s="1850" t="s">
        <v>2310</v>
      </c>
      <c r="D82" s="1850" t="s">
        <v>2311</v>
      </c>
      <c r="E82" s="1850" t="s">
        <v>2312</v>
      </c>
      <c r="F82" s="1850" t="s">
        <v>2313</v>
      </c>
      <c r="G82" s="1850" t="s">
        <v>2314</v>
      </c>
      <c r="H82" s="1850" t="s">
        <v>28</v>
      </c>
      <c r="I82" s="1850" t="s">
        <v>899</v>
      </c>
    </row>
    <row customHeight="1" ht="11.25">
      <c r="A83" s="1850" t="s">
        <v>2249</v>
      </c>
      <c r="B83" s="1850" t="s">
        <v>16</v>
      </c>
      <c r="C83" s="1850" t="s">
        <v>2315</v>
      </c>
      <c r="D83" s="1850" t="s">
        <v>2316</v>
      </c>
      <c r="E83" s="1850" t="s">
        <v>2317</v>
      </c>
      <c r="F83" s="1850" t="s">
        <v>2318</v>
      </c>
      <c r="G83" s="1850" t="s">
        <v>2319</v>
      </c>
      <c r="H83" s="1850" t="s">
        <v>28</v>
      </c>
      <c r="I83" s="1850" t="s">
        <v>899</v>
      </c>
    </row>
    <row customHeight="1" ht="11.25">
      <c r="A84" s="1850" t="s">
        <v>2249</v>
      </c>
      <c r="B84" s="1850" t="s">
        <v>16</v>
      </c>
      <c r="C84" s="1850" t="s">
        <v>2320</v>
      </c>
      <c r="D84" s="1850" t="s">
        <v>2321</v>
      </c>
      <c r="E84" s="1850" t="s">
        <v>2322</v>
      </c>
      <c r="F84" s="1850" t="s">
        <v>2257</v>
      </c>
      <c r="G84" s="1850" t="s">
        <v>2323</v>
      </c>
      <c r="H84" s="1850" t="s">
        <v>28</v>
      </c>
      <c r="I84" s="1850" t="s">
        <v>899</v>
      </c>
    </row>
    <row customHeight="1" ht="11.25">
      <c r="A85" s="1850" t="s">
        <v>2249</v>
      </c>
      <c r="B85" s="1850" t="s">
        <v>16</v>
      </c>
      <c r="C85" s="1850" t="s">
        <v>2555</v>
      </c>
      <c r="D85" s="1850" t="s">
        <v>2556</v>
      </c>
      <c r="E85" s="1850" t="s">
        <v>2557</v>
      </c>
      <c r="F85" s="1850" t="s">
        <v>2383</v>
      </c>
      <c r="G85" s="1850" t="s">
        <v>2558</v>
      </c>
      <c r="H85" s="1850" t="s">
        <v>28</v>
      </c>
      <c r="I85" s="1850" t="s">
        <v>899</v>
      </c>
    </row>
    <row customHeight="1" ht="11.25">
      <c r="A86" s="1850" t="s">
        <v>2249</v>
      </c>
      <c r="B86" s="1850" t="s">
        <v>16</v>
      </c>
      <c r="C86" s="1850" t="s">
        <v>2324</v>
      </c>
      <c r="D86" s="1850" t="s">
        <v>2325</v>
      </c>
      <c r="E86" s="1850" t="s">
        <v>2326</v>
      </c>
      <c r="F86" s="1850" t="s">
        <v>2327</v>
      </c>
      <c r="G86" s="1850" t="s">
        <v>2328</v>
      </c>
      <c r="H86" s="1850" t="s">
        <v>28</v>
      </c>
      <c r="I86" s="1850" t="s">
        <v>899</v>
      </c>
    </row>
    <row customHeight="1" ht="11.25">
      <c r="A87" s="1850" t="s">
        <v>2249</v>
      </c>
      <c r="B87" s="1850" t="s">
        <v>16</v>
      </c>
      <c r="C87" s="1850" t="s">
        <v>2329</v>
      </c>
      <c r="D87" s="1850" t="s">
        <v>2330</v>
      </c>
      <c r="E87" s="1850" t="s">
        <v>2331</v>
      </c>
      <c r="F87" s="1850" t="s">
        <v>2332</v>
      </c>
      <c r="G87" s="1850" t="s">
        <v>2333</v>
      </c>
      <c r="H87" s="1850" t="s">
        <v>28</v>
      </c>
      <c r="I87" s="1850" t="s">
        <v>899</v>
      </c>
    </row>
    <row customHeight="1" ht="11.25">
      <c r="A88" s="1850" t="s">
        <v>2249</v>
      </c>
      <c r="B88" s="1850" t="s">
        <v>16</v>
      </c>
      <c r="C88" s="1850" t="s">
        <v>2334</v>
      </c>
      <c r="D88" s="1850" t="s">
        <v>2335</v>
      </c>
      <c r="E88" s="1850" t="s">
        <v>2336</v>
      </c>
      <c r="F88" s="1850" t="s">
        <v>2337</v>
      </c>
      <c r="G88" s="1850" t="s">
        <v>2338</v>
      </c>
      <c r="H88" s="1850" t="s">
        <v>28</v>
      </c>
      <c r="I88" s="1850" t="s">
        <v>899</v>
      </c>
    </row>
    <row customHeight="1" ht="11.25">
      <c r="A89" s="1850" t="s">
        <v>2249</v>
      </c>
      <c r="B89" s="1850" t="s">
        <v>16</v>
      </c>
      <c r="C89" s="1850" t="s">
        <v>2344</v>
      </c>
      <c r="D89" s="1850" t="s">
        <v>2345</v>
      </c>
      <c r="E89" s="1850" t="s">
        <v>2346</v>
      </c>
      <c r="F89" s="1850" t="s">
        <v>2347</v>
      </c>
      <c r="G89" s="1850" t="s">
        <v>2348</v>
      </c>
      <c r="H89" s="1850" t="s">
        <v>28</v>
      </c>
      <c r="I89" s="1850" t="s">
        <v>899</v>
      </c>
    </row>
    <row customHeight="1" ht="11.25">
      <c r="A90" s="1850" t="s">
        <v>2249</v>
      </c>
      <c r="B90" s="1850" t="s">
        <v>16</v>
      </c>
      <c r="C90" s="1850" t="s">
        <v>2349</v>
      </c>
      <c r="D90" s="1850" t="s">
        <v>2350</v>
      </c>
      <c r="E90" s="1850" t="s">
        <v>2351</v>
      </c>
      <c r="F90" s="1850" t="s">
        <v>2352</v>
      </c>
      <c r="G90" s="1850" t="s">
        <v>2353</v>
      </c>
      <c r="H90" s="1850" t="s">
        <v>28</v>
      </c>
      <c r="I90" s="1850" t="s">
        <v>899</v>
      </c>
    </row>
    <row customHeight="1" ht="11.25">
      <c r="A91" s="1850" t="s">
        <v>2249</v>
      </c>
      <c r="B91" s="1850" t="s">
        <v>16</v>
      </c>
      <c r="C91" s="1850" t="s">
        <v>2354</v>
      </c>
      <c r="D91" s="1850" t="s">
        <v>2355</v>
      </c>
      <c r="E91" s="1850" t="s">
        <v>2356</v>
      </c>
      <c r="F91" s="1850" t="s">
        <v>2357</v>
      </c>
      <c r="G91" s="1850" t="s">
        <v>2348</v>
      </c>
      <c r="H91" s="1850" t="s">
        <v>28</v>
      </c>
      <c r="I91" s="1850" t="s">
        <v>899</v>
      </c>
    </row>
    <row customHeight="1" ht="11.25">
      <c r="A92" s="1850" t="s">
        <v>2249</v>
      </c>
      <c r="B92" s="1850" t="s">
        <v>16</v>
      </c>
      <c r="C92" s="1850" t="s">
        <v>2371</v>
      </c>
      <c r="D92" s="1850" t="s">
        <v>2372</v>
      </c>
      <c r="E92" s="1850" t="s">
        <v>2373</v>
      </c>
      <c r="F92" s="1850" t="s">
        <v>2257</v>
      </c>
      <c r="G92" s="1850" t="s">
        <v>2374</v>
      </c>
      <c r="H92" s="1850" t="s">
        <v>28</v>
      </c>
      <c r="I92" s="1850" t="s">
        <v>899</v>
      </c>
    </row>
    <row customHeight="1" ht="11.25">
      <c r="A93" s="1850" t="s">
        <v>2249</v>
      </c>
      <c r="B93" s="1850" t="s">
        <v>16</v>
      </c>
      <c r="C93" s="1850" t="s">
        <v>2380</v>
      </c>
      <c r="D93" s="1850" t="s">
        <v>2381</v>
      </c>
      <c r="E93" s="1850" t="s">
        <v>2382</v>
      </c>
      <c r="F93" s="1850" t="s">
        <v>2383</v>
      </c>
      <c r="G93" s="1850" t="s">
        <v>2384</v>
      </c>
      <c r="H93" s="1850" t="s">
        <v>28</v>
      </c>
      <c r="I93" s="1850" t="s">
        <v>899</v>
      </c>
    </row>
    <row customHeight="1" ht="11.25">
      <c r="A94" s="1850" t="s">
        <v>2249</v>
      </c>
      <c r="B94" s="1850" t="s">
        <v>16</v>
      </c>
      <c r="C94" s="1850" t="s">
        <v>2385</v>
      </c>
      <c r="D94" s="1850" t="s">
        <v>2386</v>
      </c>
      <c r="E94" s="1850" t="s">
        <v>2387</v>
      </c>
      <c r="F94" s="1850" t="s">
        <v>2313</v>
      </c>
      <c r="G94" s="1850" t="s">
        <v>2388</v>
      </c>
      <c r="H94" s="1850" t="s">
        <v>28</v>
      </c>
      <c r="I94" s="1850" t="s">
        <v>899</v>
      </c>
    </row>
    <row customHeight="1" ht="11.25">
      <c r="A95" s="1850" t="s">
        <v>2249</v>
      </c>
      <c r="B95" s="1850" t="s">
        <v>16</v>
      </c>
      <c r="C95" s="1850" t="s">
        <v>2393</v>
      </c>
      <c r="D95" s="1850" t="s">
        <v>2394</v>
      </c>
      <c r="E95" s="1850" t="s">
        <v>2395</v>
      </c>
      <c r="F95" s="1850" t="s">
        <v>2396</v>
      </c>
      <c r="G95" s="1850" t="s">
        <v>2397</v>
      </c>
      <c r="H95" s="1850" t="s">
        <v>28</v>
      </c>
      <c r="I95" s="1850" t="s">
        <v>899</v>
      </c>
    </row>
    <row customHeight="1" ht="11.25">
      <c r="A96" s="1850" t="s">
        <v>2249</v>
      </c>
      <c r="B96" s="1850" t="s">
        <v>16</v>
      </c>
      <c r="C96" s="1850" t="s">
        <v>2398</v>
      </c>
      <c r="D96" s="1850" t="s">
        <v>2399</v>
      </c>
      <c r="E96" s="1850" t="s">
        <v>2400</v>
      </c>
      <c r="F96" s="1850" t="s">
        <v>2401</v>
      </c>
      <c r="G96" s="1850" t="s">
        <v>2402</v>
      </c>
      <c r="H96" s="1850" t="s">
        <v>28</v>
      </c>
      <c r="I96" s="1850" t="s">
        <v>899</v>
      </c>
    </row>
    <row customHeight="1" ht="11.25">
      <c r="A97" s="1850" t="s">
        <v>2249</v>
      </c>
      <c r="B97" s="1850" t="s">
        <v>16</v>
      </c>
      <c r="C97" s="1850" t="s">
        <v>2403</v>
      </c>
      <c r="D97" s="1850" t="s">
        <v>2404</v>
      </c>
      <c r="E97" s="1850" t="s">
        <v>2405</v>
      </c>
      <c r="F97" s="1850" t="s">
        <v>2406</v>
      </c>
      <c r="G97" s="1850" t="s">
        <v>2407</v>
      </c>
      <c r="H97" s="1850" t="s">
        <v>28</v>
      </c>
      <c r="I97" s="1850" t="s">
        <v>899</v>
      </c>
    </row>
    <row customHeight="1" ht="11.25">
      <c r="A98" s="1850" t="s">
        <v>2249</v>
      </c>
      <c r="B98" s="1850" t="s">
        <v>16</v>
      </c>
      <c r="C98" s="1850" t="s">
        <v>2413</v>
      </c>
      <c r="D98" s="1850" t="s">
        <v>2414</v>
      </c>
      <c r="E98" s="1850" t="s">
        <v>2415</v>
      </c>
      <c r="F98" s="1850" t="s">
        <v>2416</v>
      </c>
      <c r="G98" s="1850" t="s">
        <v>2417</v>
      </c>
      <c r="H98" s="1850" t="s">
        <v>28</v>
      </c>
      <c r="I98" s="1850" t="s">
        <v>899</v>
      </c>
    </row>
    <row customHeight="1" ht="11.25">
      <c r="A99" s="1850" t="s">
        <v>2249</v>
      </c>
      <c r="B99" s="1850" t="s">
        <v>16</v>
      </c>
      <c r="C99" s="1850" t="s">
        <v>2427</v>
      </c>
      <c r="D99" s="1850" t="s">
        <v>2428</v>
      </c>
      <c r="E99" s="1850" t="s">
        <v>2429</v>
      </c>
      <c r="F99" s="1850" t="s">
        <v>2430</v>
      </c>
      <c r="G99" s="1850" t="s">
        <v>2431</v>
      </c>
      <c r="H99" s="1850" t="s">
        <v>28</v>
      </c>
      <c r="I99" s="1850" t="s">
        <v>899</v>
      </c>
    </row>
    <row customHeight="1" ht="11.25">
      <c r="A100" s="1850" t="s">
        <v>2249</v>
      </c>
      <c r="B100" s="1850" t="s">
        <v>16</v>
      </c>
      <c r="C100" s="1850" t="s">
        <v>2432</v>
      </c>
      <c r="D100" s="1850" t="s">
        <v>2433</v>
      </c>
      <c r="E100" s="1850" t="s">
        <v>2434</v>
      </c>
      <c r="F100" s="1850" t="s">
        <v>2435</v>
      </c>
      <c r="G100" s="1850" t="s">
        <v>2436</v>
      </c>
      <c r="H100" s="1850" t="s">
        <v>28</v>
      </c>
      <c r="I100" s="1850" t="s">
        <v>899</v>
      </c>
    </row>
    <row customHeight="1" ht="11.25">
      <c r="A101" s="1850" t="s">
        <v>2249</v>
      </c>
      <c r="B101" s="1850" t="s">
        <v>16</v>
      </c>
      <c r="C101" s="1850" t="s">
        <v>2437</v>
      </c>
      <c r="D101" s="1850" t="s">
        <v>2438</v>
      </c>
      <c r="E101" s="1850" t="s">
        <v>2439</v>
      </c>
      <c r="F101" s="1850" t="s">
        <v>2306</v>
      </c>
      <c r="G101" s="1850" t="s">
        <v>2440</v>
      </c>
      <c r="H101" s="1850" t="s">
        <v>28</v>
      </c>
      <c r="I101" s="1850" t="s">
        <v>899</v>
      </c>
    </row>
    <row customHeight="1" ht="11.25">
      <c r="A102" s="1850" t="s">
        <v>2249</v>
      </c>
      <c r="B102" s="1850" t="s">
        <v>16</v>
      </c>
      <c r="C102" s="1850" t="s">
        <v>2444</v>
      </c>
      <c r="D102" s="1850" t="s">
        <v>2445</v>
      </c>
      <c r="E102" s="1850" t="s">
        <v>2446</v>
      </c>
      <c r="F102" s="1850" t="s">
        <v>2416</v>
      </c>
      <c r="G102" s="1850" t="s">
        <v>2447</v>
      </c>
      <c r="H102" s="1850" t="s">
        <v>28</v>
      </c>
      <c r="I102" s="1850" t="s">
        <v>899</v>
      </c>
    </row>
    <row customHeight="1" ht="11.25">
      <c r="A103" s="1850" t="s">
        <v>2249</v>
      </c>
      <c r="B103" s="1850" t="s">
        <v>16</v>
      </c>
      <c r="C103" s="1850" t="s">
        <v>2453</v>
      </c>
      <c r="D103" s="1850" t="s">
        <v>2454</v>
      </c>
      <c r="E103" s="1850" t="s">
        <v>2455</v>
      </c>
      <c r="F103" s="1850" t="s">
        <v>2456</v>
      </c>
      <c r="G103" s="1850" t="s">
        <v>2457</v>
      </c>
      <c r="H103" s="1850" t="s">
        <v>28</v>
      </c>
      <c r="I103" s="1850" t="s">
        <v>899</v>
      </c>
    </row>
    <row customHeight="1" ht="11.25">
      <c r="A104" s="1850" t="s">
        <v>2249</v>
      </c>
      <c r="B104" s="1850" t="s">
        <v>16</v>
      </c>
      <c r="C104" s="1850" t="s">
        <v>2559</v>
      </c>
      <c r="D104" s="1850" t="s">
        <v>2560</v>
      </c>
      <c r="E104" s="1850" t="s">
        <v>2455</v>
      </c>
      <c r="F104" s="1850" t="s">
        <v>2561</v>
      </c>
      <c r="G104" s="1850" t="s">
        <v>28</v>
      </c>
      <c r="H104" s="1850" t="s">
        <v>28</v>
      </c>
      <c r="I104" s="1850" t="s">
        <v>899</v>
      </c>
    </row>
    <row customHeight="1" ht="11.25">
      <c r="A105" s="1850" t="s">
        <v>2249</v>
      </c>
      <c r="B105" s="1850" t="s">
        <v>16</v>
      </c>
      <c r="C105" s="1850" t="s">
        <v>2461</v>
      </c>
      <c r="D105" s="1850" t="s">
        <v>2462</v>
      </c>
      <c r="E105" s="1850" t="s">
        <v>2463</v>
      </c>
      <c r="F105" s="1850" t="s">
        <v>2318</v>
      </c>
      <c r="G105" s="1850" t="s">
        <v>2464</v>
      </c>
      <c r="H105" s="1850" t="s">
        <v>28</v>
      </c>
      <c r="I105" s="1850" t="s">
        <v>899</v>
      </c>
    </row>
    <row customHeight="1" ht="11.25">
      <c r="A106" s="1850" t="s">
        <v>2249</v>
      </c>
      <c r="B106" s="1850" t="s">
        <v>16</v>
      </c>
      <c r="C106" s="1850" t="s">
        <v>2465</v>
      </c>
      <c r="D106" s="1850" t="s">
        <v>2466</v>
      </c>
      <c r="E106" s="1850" t="s">
        <v>2467</v>
      </c>
      <c r="F106" s="1850" t="s">
        <v>2327</v>
      </c>
      <c r="G106" s="1850" t="s">
        <v>2468</v>
      </c>
      <c r="H106" s="1850" t="s">
        <v>28</v>
      </c>
      <c r="I106" s="1850" t="s">
        <v>899</v>
      </c>
    </row>
    <row customHeight="1" ht="11.25">
      <c r="A107" s="1850" t="s">
        <v>2249</v>
      </c>
      <c r="B107" s="1850" t="s">
        <v>16</v>
      </c>
      <c r="C107" s="1850" t="s">
        <v>2514</v>
      </c>
      <c r="D107" s="1850" t="s">
        <v>2515</v>
      </c>
      <c r="E107" s="1850" t="s">
        <v>2516</v>
      </c>
      <c r="F107" s="1850" t="s">
        <v>2257</v>
      </c>
      <c r="G107" s="1850" t="s">
        <v>2517</v>
      </c>
      <c r="H107" s="1850" t="s">
        <v>28</v>
      </c>
      <c r="I107" s="1850" t="s">
        <v>899</v>
      </c>
    </row>
    <row customHeight="1" ht="11.25">
      <c r="A108" s="1850" t="s">
        <v>2249</v>
      </c>
      <c r="B108" s="1850" t="s">
        <v>16</v>
      </c>
      <c r="C108" s="1850" t="s">
        <v>2518</v>
      </c>
      <c r="D108" s="1850" t="s">
        <v>2519</v>
      </c>
      <c r="E108" s="1850" t="s">
        <v>2252</v>
      </c>
      <c r="F108" s="1850" t="s">
        <v>2520</v>
      </c>
      <c r="G108" s="1850" t="s">
        <v>2521</v>
      </c>
      <c r="H108" s="1850" t="s">
        <v>28</v>
      </c>
      <c r="I108" s="1850" t="s">
        <v>899</v>
      </c>
    </row>
    <row customHeight="1" ht="11.25">
      <c r="A109" s="1850" t="s">
        <v>2249</v>
      </c>
      <c r="B109" s="1850" t="s">
        <v>16</v>
      </c>
      <c r="C109" s="1850" t="s">
        <v>2523</v>
      </c>
      <c r="D109" s="1850" t="s">
        <v>2524</v>
      </c>
      <c r="E109" s="1850" t="s">
        <v>2525</v>
      </c>
      <c r="F109" s="1850" t="s">
        <v>2318</v>
      </c>
      <c r="G109" s="1850" t="s">
        <v>2526</v>
      </c>
      <c r="H109" s="1850" t="s">
        <v>28</v>
      </c>
      <c r="I109" s="1850" t="s">
        <v>899</v>
      </c>
    </row>
    <row customHeight="1" ht="11.25">
      <c r="A110" s="1850" t="s">
        <v>2249</v>
      </c>
      <c r="B110" s="1850" t="s">
        <v>16</v>
      </c>
      <c r="C110" s="1850" t="s">
        <v>2536</v>
      </c>
      <c r="D110" s="1850" t="s">
        <v>2537</v>
      </c>
      <c r="E110" s="1850" t="s">
        <v>2538</v>
      </c>
      <c r="F110" s="1850" t="s">
        <v>2383</v>
      </c>
      <c r="G110" s="1850" t="s">
        <v>2539</v>
      </c>
      <c r="H110" s="1850" t="s">
        <v>28</v>
      </c>
      <c r="I110" s="1850" t="s">
        <v>899</v>
      </c>
    </row>
    <row customHeight="1" ht="11.25">
      <c r="A111" s="1850" t="s">
        <v>2249</v>
      </c>
      <c r="B111" s="1850" t="s">
        <v>16</v>
      </c>
      <c r="C111" s="1850" t="s">
        <v>2547</v>
      </c>
      <c r="D111" s="1850" t="s">
        <v>2548</v>
      </c>
      <c r="E111" s="1850" t="s">
        <v>2549</v>
      </c>
      <c r="F111" s="1850" t="s">
        <v>2550</v>
      </c>
      <c r="G111" s="1850" t="s">
        <v>2551</v>
      </c>
      <c r="H111" s="1850" t="s">
        <v>28</v>
      </c>
      <c r="I111" s="1850" t="s">
        <v>899</v>
      </c>
    </row>
    <row customHeight="1" ht="11.25">
      <c r="A112" s="1850" t="s">
        <v>2249</v>
      </c>
      <c r="B112" s="1850" t="s">
        <v>16</v>
      </c>
      <c r="C112" s="1850" t="s">
        <v>2552</v>
      </c>
      <c r="D112" s="1850" t="s">
        <v>2553</v>
      </c>
      <c r="E112" s="1850" t="s">
        <v>2549</v>
      </c>
      <c r="F112" s="1850" t="s">
        <v>2554</v>
      </c>
      <c r="G112" s="1850" t="s">
        <v>28</v>
      </c>
      <c r="H112" s="1850" t="s">
        <v>28</v>
      </c>
      <c r="I112" s="1850" t="s">
        <v>899</v>
      </c>
    </row>
    <row customHeight="1" ht="11.25">
      <c r="A113" s="1850" t="s">
        <v>2249</v>
      </c>
      <c r="B113" s="1850" t="s">
        <v>16</v>
      </c>
      <c r="C113" s="1850" t="s">
        <v>2562</v>
      </c>
      <c r="D113" s="1850" t="s">
        <v>2563</v>
      </c>
      <c r="E113" s="1850" t="s">
        <v>2564</v>
      </c>
      <c r="F113" s="1850" t="s">
        <v>2257</v>
      </c>
      <c r="G113" s="1850" t="s">
        <v>2565</v>
      </c>
      <c r="H113" s="1850" t="s">
        <v>28</v>
      </c>
      <c r="I113" s="1850" t="s">
        <v>859</v>
      </c>
    </row>
    <row customHeight="1" ht="11.25">
      <c r="A114" s="1850" t="s">
        <v>2249</v>
      </c>
      <c r="B114" s="1850" t="s">
        <v>16</v>
      </c>
      <c r="C114" s="1850" t="s">
        <v>2250</v>
      </c>
      <c r="D114" s="1850" t="s">
        <v>2251</v>
      </c>
      <c r="E114" s="1850" t="s">
        <v>2252</v>
      </c>
      <c r="F114" s="1850" t="s">
        <v>2253</v>
      </c>
      <c r="G114" s="1850" t="s">
        <v>28</v>
      </c>
      <c r="H114" s="1850" t="s">
        <v>28</v>
      </c>
      <c r="I114" s="1850" t="s">
        <v>859</v>
      </c>
    </row>
    <row customHeight="1" ht="11.25">
      <c r="A115" s="1850" t="s">
        <v>2249</v>
      </c>
      <c r="B115" s="1850" t="s">
        <v>16</v>
      </c>
      <c r="C115" s="1850" t="s">
        <v>2566</v>
      </c>
      <c r="D115" s="1850" t="s">
        <v>2567</v>
      </c>
      <c r="E115" s="1850" t="s">
        <v>2568</v>
      </c>
      <c r="F115" s="1850" t="s">
        <v>2287</v>
      </c>
      <c r="G115" s="1850" t="s">
        <v>2569</v>
      </c>
      <c r="H115" s="1850" t="s">
        <v>28</v>
      </c>
      <c r="I115" s="1850" t="s">
        <v>859</v>
      </c>
    </row>
    <row customHeight="1" ht="11.25">
      <c r="A116" s="1850" t="s">
        <v>2249</v>
      </c>
      <c r="B116" s="1850" t="s">
        <v>16</v>
      </c>
      <c r="C116" s="1850" t="s">
        <v>2284</v>
      </c>
      <c r="D116" s="1850" t="s">
        <v>2285</v>
      </c>
      <c r="E116" s="1850" t="s">
        <v>2286</v>
      </c>
      <c r="F116" s="1850" t="s">
        <v>2287</v>
      </c>
      <c r="G116" s="1850" t="s">
        <v>2288</v>
      </c>
      <c r="H116" s="1850" t="s">
        <v>28</v>
      </c>
      <c r="I116" s="1850" t="s">
        <v>859</v>
      </c>
    </row>
    <row customHeight="1" ht="11.25">
      <c r="A117" s="1850" t="s">
        <v>2249</v>
      </c>
      <c r="B117" s="1850" t="s">
        <v>16</v>
      </c>
      <c r="C117" s="1850" t="s">
        <v>2293</v>
      </c>
      <c r="D117" s="1850" t="s">
        <v>2294</v>
      </c>
      <c r="E117" s="1850" t="s">
        <v>2295</v>
      </c>
      <c r="F117" s="1850" t="s">
        <v>2296</v>
      </c>
      <c r="G117" s="1850" t="s">
        <v>2297</v>
      </c>
      <c r="H117" s="1850" t="s">
        <v>28</v>
      </c>
      <c r="I117" s="1850" t="s">
        <v>859</v>
      </c>
    </row>
    <row customHeight="1" ht="11.25">
      <c r="A118" s="1850" t="s">
        <v>2249</v>
      </c>
      <c r="B118" s="1850" t="s">
        <v>16</v>
      </c>
      <c r="C118" s="1850" t="s">
        <v>2298</v>
      </c>
      <c r="D118" s="1850" t="s">
        <v>2299</v>
      </c>
      <c r="E118" s="1850" t="s">
        <v>2300</v>
      </c>
      <c r="F118" s="1850" t="s">
        <v>2301</v>
      </c>
      <c r="G118" s="1850" t="s">
        <v>2302</v>
      </c>
      <c r="H118" s="1850" t="s">
        <v>28</v>
      </c>
      <c r="I118" s="1850" t="s">
        <v>859</v>
      </c>
    </row>
    <row customHeight="1" ht="11.25">
      <c r="A119" s="1850" t="s">
        <v>2249</v>
      </c>
      <c r="B119" s="1850" t="s">
        <v>16</v>
      </c>
      <c r="C119" s="1850" t="s">
        <v>2570</v>
      </c>
      <c r="D119" s="1850" t="s">
        <v>2571</v>
      </c>
      <c r="E119" s="1850" t="s">
        <v>2572</v>
      </c>
      <c r="F119" s="1850" t="s">
        <v>2530</v>
      </c>
      <c r="G119" s="1850" t="s">
        <v>2573</v>
      </c>
      <c r="H119" s="1850" t="s">
        <v>28</v>
      </c>
      <c r="I119" s="1850" t="s">
        <v>859</v>
      </c>
    </row>
    <row customHeight="1" ht="11.25">
      <c r="A120" s="1850" t="s">
        <v>2249</v>
      </c>
      <c r="B120" s="1850" t="s">
        <v>16</v>
      </c>
      <c r="C120" s="1850" t="s">
        <v>28</v>
      </c>
      <c r="D120" s="1850" t="s">
        <v>2308</v>
      </c>
      <c r="E120" s="1850" t="s">
        <v>2309</v>
      </c>
      <c r="F120" s="1850" t="s">
        <v>2257</v>
      </c>
      <c r="G120" s="1850" t="s">
        <v>28</v>
      </c>
      <c r="H120" s="1850" t="s">
        <v>28</v>
      </c>
      <c r="I120" s="1850" t="s">
        <v>859</v>
      </c>
    </row>
    <row customHeight="1" ht="11.25">
      <c r="A121" s="1850" t="s">
        <v>2249</v>
      </c>
      <c r="B121" s="1850" t="s">
        <v>16</v>
      </c>
      <c r="C121" s="1850" t="s">
        <v>2310</v>
      </c>
      <c r="D121" s="1850" t="s">
        <v>2311</v>
      </c>
      <c r="E121" s="1850" t="s">
        <v>2312</v>
      </c>
      <c r="F121" s="1850" t="s">
        <v>2313</v>
      </c>
      <c r="G121" s="1850" t="s">
        <v>2314</v>
      </c>
      <c r="H121" s="1850" t="s">
        <v>28</v>
      </c>
      <c r="I121" s="1850" t="s">
        <v>859</v>
      </c>
    </row>
    <row customHeight="1" ht="11.25">
      <c r="A122" s="1850" t="s">
        <v>2249</v>
      </c>
      <c r="B122" s="1850" t="s">
        <v>16</v>
      </c>
      <c r="C122" s="1850" t="s">
        <v>2315</v>
      </c>
      <c r="D122" s="1850" t="s">
        <v>2316</v>
      </c>
      <c r="E122" s="1850" t="s">
        <v>2317</v>
      </c>
      <c r="F122" s="1850" t="s">
        <v>2318</v>
      </c>
      <c r="G122" s="1850" t="s">
        <v>2319</v>
      </c>
      <c r="H122" s="1850" t="s">
        <v>28</v>
      </c>
      <c r="I122" s="1850" t="s">
        <v>859</v>
      </c>
    </row>
    <row customHeight="1" ht="11.25">
      <c r="A123" s="1850" t="s">
        <v>2249</v>
      </c>
      <c r="B123" s="1850" t="s">
        <v>16</v>
      </c>
      <c r="C123" s="1850" t="s">
        <v>2320</v>
      </c>
      <c r="D123" s="1850" t="s">
        <v>2321</v>
      </c>
      <c r="E123" s="1850" t="s">
        <v>2322</v>
      </c>
      <c r="F123" s="1850" t="s">
        <v>2257</v>
      </c>
      <c r="G123" s="1850" t="s">
        <v>2323</v>
      </c>
      <c r="H123" s="1850" t="s">
        <v>28</v>
      </c>
      <c r="I123" s="1850" t="s">
        <v>859</v>
      </c>
    </row>
    <row customHeight="1" ht="11.25">
      <c r="A124" s="1850" t="s">
        <v>2249</v>
      </c>
      <c r="B124" s="1850" t="s">
        <v>16</v>
      </c>
      <c r="C124" s="1850" t="s">
        <v>2574</v>
      </c>
      <c r="D124" s="1850" t="s">
        <v>2575</v>
      </c>
      <c r="E124" s="1850" t="s">
        <v>2576</v>
      </c>
      <c r="F124" s="1850" t="s">
        <v>2306</v>
      </c>
      <c r="G124" s="1850" t="s">
        <v>2577</v>
      </c>
      <c r="H124" s="1850" t="s">
        <v>28</v>
      </c>
      <c r="I124" s="1850" t="s">
        <v>859</v>
      </c>
    </row>
    <row customHeight="1" ht="11.25">
      <c r="A125" s="1850" t="s">
        <v>2249</v>
      </c>
      <c r="B125" s="1850" t="s">
        <v>16</v>
      </c>
      <c r="C125" s="1850" t="s">
        <v>2578</v>
      </c>
      <c r="D125" s="1850" t="s">
        <v>2579</v>
      </c>
      <c r="E125" s="1850" t="s">
        <v>2580</v>
      </c>
      <c r="F125" s="1850" t="s">
        <v>2378</v>
      </c>
      <c r="G125" s="1850" t="s">
        <v>2581</v>
      </c>
      <c r="H125" s="1850" t="s">
        <v>28</v>
      </c>
      <c r="I125" s="1850" t="s">
        <v>859</v>
      </c>
    </row>
    <row customHeight="1" ht="11.25">
      <c r="A126" s="1850" t="s">
        <v>2249</v>
      </c>
      <c r="B126" s="1850" t="s">
        <v>16</v>
      </c>
      <c r="C126" s="1850" t="s">
        <v>2582</v>
      </c>
      <c r="D126" s="1850" t="s">
        <v>2583</v>
      </c>
      <c r="E126" s="1850" t="s">
        <v>2584</v>
      </c>
      <c r="F126" s="1850" t="s">
        <v>2357</v>
      </c>
      <c r="G126" s="1850" t="s">
        <v>2585</v>
      </c>
      <c r="H126" s="1850" t="s">
        <v>28</v>
      </c>
      <c r="I126" s="1850" t="s">
        <v>859</v>
      </c>
    </row>
    <row customHeight="1" ht="11.25">
      <c r="A127" s="1850" t="s">
        <v>2249</v>
      </c>
      <c r="B127" s="1850" t="s">
        <v>16</v>
      </c>
      <c r="C127" s="1850" t="s">
        <v>2555</v>
      </c>
      <c r="D127" s="1850" t="s">
        <v>2556</v>
      </c>
      <c r="E127" s="1850" t="s">
        <v>2557</v>
      </c>
      <c r="F127" s="1850" t="s">
        <v>2383</v>
      </c>
      <c r="G127" s="1850" t="s">
        <v>2558</v>
      </c>
      <c r="H127" s="1850" t="s">
        <v>28</v>
      </c>
      <c r="I127" s="1850" t="s">
        <v>859</v>
      </c>
    </row>
    <row customHeight="1" ht="11.25">
      <c r="A128" s="1850" t="s">
        <v>2249</v>
      </c>
      <c r="B128" s="1850" t="s">
        <v>16</v>
      </c>
      <c r="C128" s="1850" t="s">
        <v>2324</v>
      </c>
      <c r="D128" s="1850" t="s">
        <v>2325</v>
      </c>
      <c r="E128" s="1850" t="s">
        <v>2326</v>
      </c>
      <c r="F128" s="1850" t="s">
        <v>2327</v>
      </c>
      <c r="G128" s="1850" t="s">
        <v>2328</v>
      </c>
      <c r="H128" s="1850" t="s">
        <v>28</v>
      </c>
      <c r="I128" s="1850" t="s">
        <v>859</v>
      </c>
    </row>
    <row customHeight="1" ht="11.25">
      <c r="A129" s="1850" t="s">
        <v>2249</v>
      </c>
      <c r="B129" s="1850" t="s">
        <v>16</v>
      </c>
      <c r="C129" s="1850" t="s">
        <v>2329</v>
      </c>
      <c r="D129" s="1850" t="s">
        <v>2330</v>
      </c>
      <c r="E129" s="1850" t="s">
        <v>2331</v>
      </c>
      <c r="F129" s="1850" t="s">
        <v>2332</v>
      </c>
      <c r="G129" s="1850" t="s">
        <v>2333</v>
      </c>
      <c r="H129" s="1850" t="s">
        <v>28</v>
      </c>
      <c r="I129" s="1850" t="s">
        <v>859</v>
      </c>
    </row>
    <row customHeight="1" ht="11.25">
      <c r="A130" s="1850" t="s">
        <v>2249</v>
      </c>
      <c r="B130" s="1850" t="s">
        <v>16</v>
      </c>
      <c r="C130" s="1850" t="s">
        <v>2334</v>
      </c>
      <c r="D130" s="1850" t="s">
        <v>2335</v>
      </c>
      <c r="E130" s="1850" t="s">
        <v>2336</v>
      </c>
      <c r="F130" s="1850" t="s">
        <v>2337</v>
      </c>
      <c r="G130" s="1850" t="s">
        <v>2338</v>
      </c>
      <c r="H130" s="1850" t="s">
        <v>28</v>
      </c>
      <c r="I130" s="1850" t="s">
        <v>859</v>
      </c>
    </row>
    <row customHeight="1" ht="11.25">
      <c r="A131" s="1850" t="s">
        <v>2249</v>
      </c>
      <c r="B131" s="1850" t="s">
        <v>16</v>
      </c>
      <c r="C131" s="1850" t="s">
        <v>2339</v>
      </c>
      <c r="D131" s="1850" t="s">
        <v>2340</v>
      </c>
      <c r="E131" s="1850" t="s">
        <v>2341</v>
      </c>
      <c r="F131" s="1850" t="s">
        <v>2342</v>
      </c>
      <c r="G131" s="1850" t="s">
        <v>2343</v>
      </c>
      <c r="H131" s="1850" t="s">
        <v>28</v>
      </c>
      <c r="I131" s="1850" t="s">
        <v>859</v>
      </c>
    </row>
    <row customHeight="1" ht="11.25">
      <c r="A132" s="1850" t="s">
        <v>2249</v>
      </c>
      <c r="B132" s="1850" t="s">
        <v>16</v>
      </c>
      <c r="C132" s="1850" t="s">
        <v>2344</v>
      </c>
      <c r="D132" s="1850" t="s">
        <v>2345</v>
      </c>
      <c r="E132" s="1850" t="s">
        <v>2346</v>
      </c>
      <c r="F132" s="1850" t="s">
        <v>2347</v>
      </c>
      <c r="G132" s="1850" t="s">
        <v>2348</v>
      </c>
      <c r="H132" s="1850" t="s">
        <v>28</v>
      </c>
      <c r="I132" s="1850" t="s">
        <v>859</v>
      </c>
    </row>
    <row customHeight="1" ht="11.25">
      <c r="A133" s="1850" t="s">
        <v>2249</v>
      </c>
      <c r="B133" s="1850" t="s">
        <v>16</v>
      </c>
      <c r="C133" s="1850" t="s">
        <v>2349</v>
      </c>
      <c r="D133" s="1850" t="s">
        <v>2350</v>
      </c>
      <c r="E133" s="1850" t="s">
        <v>2351</v>
      </c>
      <c r="F133" s="1850" t="s">
        <v>2352</v>
      </c>
      <c r="G133" s="1850" t="s">
        <v>2353</v>
      </c>
      <c r="H133" s="1850" t="s">
        <v>28</v>
      </c>
      <c r="I133" s="1850" t="s">
        <v>859</v>
      </c>
    </row>
    <row customHeight="1" ht="11.25">
      <c r="A134" s="1850" t="s">
        <v>2249</v>
      </c>
      <c r="B134" s="1850" t="s">
        <v>16</v>
      </c>
      <c r="C134" s="1850" t="s">
        <v>2362</v>
      </c>
      <c r="D134" s="1850" t="s">
        <v>2363</v>
      </c>
      <c r="E134" s="1850" t="s">
        <v>2364</v>
      </c>
      <c r="F134" s="1850" t="s">
        <v>2352</v>
      </c>
      <c r="G134" s="1850" t="s">
        <v>2365</v>
      </c>
      <c r="H134" s="1850" t="s">
        <v>28</v>
      </c>
      <c r="I134" s="1850" t="s">
        <v>859</v>
      </c>
    </row>
    <row customHeight="1" ht="11.25">
      <c r="A135" s="1850" t="s">
        <v>2249</v>
      </c>
      <c r="B135" s="1850" t="s">
        <v>16</v>
      </c>
      <c r="C135" s="1850" t="s">
        <v>2366</v>
      </c>
      <c r="D135" s="1850" t="s">
        <v>2367</v>
      </c>
      <c r="E135" s="1850" t="s">
        <v>2368</v>
      </c>
      <c r="F135" s="1850" t="s">
        <v>2369</v>
      </c>
      <c r="G135" s="1850" t="s">
        <v>2370</v>
      </c>
      <c r="H135" s="1850" t="s">
        <v>28</v>
      </c>
      <c r="I135" s="1850" t="s">
        <v>859</v>
      </c>
    </row>
    <row customHeight="1" ht="11.25">
      <c r="A136" s="1850" t="s">
        <v>2249</v>
      </c>
      <c r="B136" s="1850" t="s">
        <v>16</v>
      </c>
      <c r="C136" s="1850" t="s">
        <v>2586</v>
      </c>
      <c r="D136" s="1850" t="s">
        <v>2587</v>
      </c>
      <c r="E136" s="1850" t="s">
        <v>2588</v>
      </c>
      <c r="F136" s="1850" t="s">
        <v>2257</v>
      </c>
      <c r="G136" s="1850" t="s">
        <v>2589</v>
      </c>
      <c r="H136" s="1850" t="s">
        <v>28</v>
      </c>
      <c r="I136" s="1850" t="s">
        <v>859</v>
      </c>
    </row>
    <row customHeight="1" ht="11.25">
      <c r="A137" s="1850" t="s">
        <v>2249</v>
      </c>
      <c r="B137" s="1850" t="s">
        <v>16</v>
      </c>
      <c r="C137" s="1850" t="s">
        <v>2590</v>
      </c>
      <c r="D137" s="1850" t="s">
        <v>2591</v>
      </c>
      <c r="E137" s="1850" t="s">
        <v>2592</v>
      </c>
      <c r="F137" s="1850" t="s">
        <v>2347</v>
      </c>
      <c r="G137" s="1850" t="s">
        <v>2379</v>
      </c>
      <c r="H137" s="1850" t="s">
        <v>28</v>
      </c>
      <c r="I137" s="1850" t="s">
        <v>859</v>
      </c>
    </row>
    <row customHeight="1" ht="11.25">
      <c r="A138" s="1850" t="s">
        <v>2249</v>
      </c>
      <c r="B138" s="1850" t="s">
        <v>16</v>
      </c>
      <c r="C138" s="1850" t="s">
        <v>2380</v>
      </c>
      <c r="D138" s="1850" t="s">
        <v>2381</v>
      </c>
      <c r="E138" s="1850" t="s">
        <v>2382</v>
      </c>
      <c r="F138" s="1850" t="s">
        <v>2383</v>
      </c>
      <c r="G138" s="1850" t="s">
        <v>2384</v>
      </c>
      <c r="H138" s="1850" t="s">
        <v>28</v>
      </c>
      <c r="I138" s="1850" t="s">
        <v>859</v>
      </c>
    </row>
    <row customHeight="1" ht="11.25">
      <c r="A139" s="1850" t="s">
        <v>2249</v>
      </c>
      <c r="B139" s="1850" t="s">
        <v>16</v>
      </c>
      <c r="C139" s="1850" t="s">
        <v>2385</v>
      </c>
      <c r="D139" s="1850" t="s">
        <v>2386</v>
      </c>
      <c r="E139" s="1850" t="s">
        <v>2387</v>
      </c>
      <c r="F139" s="1850" t="s">
        <v>2313</v>
      </c>
      <c r="G139" s="1850" t="s">
        <v>2388</v>
      </c>
      <c r="H139" s="1850" t="s">
        <v>28</v>
      </c>
      <c r="I139" s="1850" t="s">
        <v>859</v>
      </c>
    </row>
    <row customHeight="1" ht="11.25">
      <c r="A140" s="1850" t="s">
        <v>2249</v>
      </c>
      <c r="B140" s="1850" t="s">
        <v>16</v>
      </c>
      <c r="C140" s="1850" t="s">
        <v>2593</v>
      </c>
      <c r="D140" s="1850" t="s">
        <v>2594</v>
      </c>
      <c r="E140" s="1850" t="s">
        <v>2595</v>
      </c>
      <c r="F140" s="1850" t="s">
        <v>2435</v>
      </c>
      <c r="G140" s="1850" t="s">
        <v>2596</v>
      </c>
      <c r="H140" s="1850" t="s">
        <v>28</v>
      </c>
      <c r="I140" s="1850" t="s">
        <v>859</v>
      </c>
    </row>
    <row customHeight="1" ht="11.25">
      <c r="A141" s="1850" t="s">
        <v>2249</v>
      </c>
      <c r="B141" s="1850" t="s">
        <v>16</v>
      </c>
      <c r="C141" s="1850" t="s">
        <v>2597</v>
      </c>
      <c r="D141" s="1850" t="s">
        <v>2598</v>
      </c>
      <c r="E141" s="1850" t="s">
        <v>2599</v>
      </c>
      <c r="F141" s="1850" t="s">
        <v>2352</v>
      </c>
      <c r="G141" s="1850" t="s">
        <v>2600</v>
      </c>
      <c r="H141" s="1850" t="s">
        <v>28</v>
      </c>
      <c r="I141" s="1850" t="s">
        <v>859</v>
      </c>
    </row>
    <row customHeight="1" ht="11.25">
      <c r="A142" s="1850" t="s">
        <v>2249</v>
      </c>
      <c r="B142" s="1850" t="s">
        <v>16</v>
      </c>
      <c r="C142" s="1850" t="s">
        <v>2601</v>
      </c>
      <c r="D142" s="1850" t="s">
        <v>2602</v>
      </c>
      <c r="E142" s="1850" t="s">
        <v>2603</v>
      </c>
      <c r="F142" s="1850" t="s">
        <v>2396</v>
      </c>
      <c r="G142" s="1850" t="s">
        <v>2604</v>
      </c>
      <c r="H142" s="1850" t="s">
        <v>28</v>
      </c>
      <c r="I142" s="1850" t="s">
        <v>859</v>
      </c>
    </row>
    <row customHeight="1" ht="11.25">
      <c r="A143" s="1850" t="s">
        <v>2249</v>
      </c>
      <c r="B143" s="1850" t="s">
        <v>16</v>
      </c>
      <c r="C143" s="1850" t="s">
        <v>2398</v>
      </c>
      <c r="D143" s="1850" t="s">
        <v>2399</v>
      </c>
      <c r="E143" s="1850" t="s">
        <v>2400</v>
      </c>
      <c r="F143" s="1850" t="s">
        <v>2401</v>
      </c>
      <c r="G143" s="1850" t="s">
        <v>2402</v>
      </c>
      <c r="H143" s="1850" t="s">
        <v>28</v>
      </c>
      <c r="I143" s="1850" t="s">
        <v>859</v>
      </c>
    </row>
    <row customHeight="1" ht="11.25">
      <c r="A144" s="1850" t="s">
        <v>2249</v>
      </c>
      <c r="B144" s="1850" t="s">
        <v>16</v>
      </c>
      <c r="C144" s="1850" t="s">
        <v>2408</v>
      </c>
      <c r="D144" s="1850" t="s">
        <v>2409</v>
      </c>
      <c r="E144" s="1850" t="s">
        <v>2410</v>
      </c>
      <c r="F144" s="1850" t="s">
        <v>2411</v>
      </c>
      <c r="G144" s="1850" t="s">
        <v>2412</v>
      </c>
      <c r="H144" s="1850" t="s">
        <v>28</v>
      </c>
      <c r="I144" s="1850" t="s">
        <v>859</v>
      </c>
    </row>
    <row customHeight="1" ht="11.25">
      <c r="A145" s="1850" t="s">
        <v>2249</v>
      </c>
      <c r="B145" s="1850" t="s">
        <v>16</v>
      </c>
      <c r="C145" s="1850" t="s">
        <v>2605</v>
      </c>
      <c r="D145" s="1850" t="s">
        <v>2606</v>
      </c>
      <c r="E145" s="1850" t="s">
        <v>2607</v>
      </c>
      <c r="F145" s="1850" t="s">
        <v>2327</v>
      </c>
      <c r="G145" s="1850" t="s">
        <v>2608</v>
      </c>
      <c r="H145" s="1850" t="s">
        <v>28</v>
      </c>
      <c r="I145" s="1850" t="s">
        <v>859</v>
      </c>
    </row>
    <row customHeight="1" ht="11.25">
      <c r="A146" s="1850" t="s">
        <v>2249</v>
      </c>
      <c r="B146" s="1850" t="s">
        <v>16</v>
      </c>
      <c r="C146" s="1850" t="s">
        <v>2609</v>
      </c>
      <c r="D146" s="1850" t="s">
        <v>2610</v>
      </c>
      <c r="E146" s="1850" t="s">
        <v>2611</v>
      </c>
      <c r="F146" s="1850" t="s">
        <v>2301</v>
      </c>
      <c r="G146" s="1850" t="s">
        <v>2612</v>
      </c>
      <c r="H146" s="1850" t="s">
        <v>28</v>
      </c>
      <c r="I146" s="1850" t="s">
        <v>859</v>
      </c>
    </row>
    <row customHeight="1" ht="11.25">
      <c r="A147" s="1850" t="s">
        <v>2249</v>
      </c>
      <c r="B147" s="1850" t="s">
        <v>16</v>
      </c>
      <c r="C147" s="1850" t="s">
        <v>2413</v>
      </c>
      <c r="D147" s="1850" t="s">
        <v>2414</v>
      </c>
      <c r="E147" s="1850" t="s">
        <v>2415</v>
      </c>
      <c r="F147" s="1850" t="s">
        <v>2416</v>
      </c>
      <c r="G147" s="1850" t="s">
        <v>2417</v>
      </c>
      <c r="H147" s="1850" t="s">
        <v>28</v>
      </c>
      <c r="I147" s="1850" t="s">
        <v>859</v>
      </c>
    </row>
    <row customHeight="1" ht="11.25">
      <c r="A148" s="1850" t="s">
        <v>2249</v>
      </c>
      <c r="B148" s="1850" t="s">
        <v>16</v>
      </c>
      <c r="C148" s="1850" t="s">
        <v>2418</v>
      </c>
      <c r="D148" s="1850" t="s">
        <v>2419</v>
      </c>
      <c r="E148" s="1850" t="s">
        <v>2420</v>
      </c>
      <c r="F148" s="1850" t="s">
        <v>2296</v>
      </c>
      <c r="G148" s="1850" t="s">
        <v>2421</v>
      </c>
      <c r="H148" s="1850" t="s">
        <v>28</v>
      </c>
      <c r="I148" s="1850" t="s">
        <v>859</v>
      </c>
    </row>
    <row customHeight="1" ht="11.25">
      <c r="A149" s="1850" t="s">
        <v>2249</v>
      </c>
      <c r="B149" s="1850" t="s">
        <v>16</v>
      </c>
      <c r="C149" s="1850" t="s">
        <v>2422</v>
      </c>
      <c r="D149" s="1850" t="s">
        <v>2423</v>
      </c>
      <c r="E149" s="1850" t="s">
        <v>2424</v>
      </c>
      <c r="F149" s="1850" t="s">
        <v>2425</v>
      </c>
      <c r="G149" s="1850" t="s">
        <v>2426</v>
      </c>
      <c r="H149" s="1850" t="s">
        <v>28</v>
      </c>
      <c r="I149" s="1850" t="s">
        <v>859</v>
      </c>
    </row>
    <row customHeight="1" ht="11.25">
      <c r="A150" s="1850" t="s">
        <v>2249</v>
      </c>
      <c r="B150" s="1850" t="s">
        <v>16</v>
      </c>
      <c r="C150" s="1850" t="s">
        <v>2613</v>
      </c>
      <c r="D150" s="1850" t="s">
        <v>2614</v>
      </c>
      <c r="E150" s="1850" t="s">
        <v>2615</v>
      </c>
      <c r="F150" s="1850" t="s">
        <v>2274</v>
      </c>
      <c r="G150" s="1850" t="s">
        <v>2616</v>
      </c>
      <c r="H150" s="1850" t="s">
        <v>28</v>
      </c>
      <c r="I150" s="1850" t="s">
        <v>859</v>
      </c>
    </row>
    <row customHeight="1" ht="11.25">
      <c r="A151" s="1850" t="s">
        <v>2249</v>
      </c>
      <c r="B151" s="1850" t="s">
        <v>16</v>
      </c>
      <c r="C151" s="1850" t="s">
        <v>2427</v>
      </c>
      <c r="D151" s="1850" t="s">
        <v>2428</v>
      </c>
      <c r="E151" s="1850" t="s">
        <v>2429</v>
      </c>
      <c r="F151" s="1850" t="s">
        <v>2430</v>
      </c>
      <c r="G151" s="1850" t="s">
        <v>2431</v>
      </c>
      <c r="H151" s="1850" t="s">
        <v>28</v>
      </c>
      <c r="I151" s="1850" t="s">
        <v>859</v>
      </c>
    </row>
    <row customHeight="1" ht="11.25">
      <c r="A152" s="1850" t="s">
        <v>2249</v>
      </c>
      <c r="B152" s="1850" t="s">
        <v>16</v>
      </c>
      <c r="C152" s="1850" t="s">
        <v>2617</v>
      </c>
      <c r="D152" s="1850" t="s">
        <v>2618</v>
      </c>
      <c r="E152" s="1850" t="s">
        <v>2619</v>
      </c>
      <c r="F152" s="1850" t="s">
        <v>2416</v>
      </c>
      <c r="G152" s="1850" t="s">
        <v>2620</v>
      </c>
      <c r="H152" s="1850" t="s">
        <v>28</v>
      </c>
      <c r="I152" s="1850" t="s">
        <v>859</v>
      </c>
    </row>
    <row customHeight="1" ht="11.25">
      <c r="A153" s="1850" t="s">
        <v>2249</v>
      </c>
      <c r="B153" s="1850" t="s">
        <v>16</v>
      </c>
      <c r="C153" s="1850" t="s">
        <v>2621</v>
      </c>
      <c r="D153" s="1850" t="s">
        <v>2622</v>
      </c>
      <c r="E153" s="1850" t="s">
        <v>2623</v>
      </c>
      <c r="F153" s="1850" t="s">
        <v>2435</v>
      </c>
      <c r="G153" s="1850" t="s">
        <v>28</v>
      </c>
      <c r="H153" s="1850" t="s">
        <v>28</v>
      </c>
      <c r="I153" s="1850" t="s">
        <v>859</v>
      </c>
    </row>
    <row customHeight="1" ht="11.25">
      <c r="A154" s="1850" t="s">
        <v>2249</v>
      </c>
      <c r="B154" s="1850" t="s">
        <v>16</v>
      </c>
      <c r="C154" s="1850" t="s">
        <v>2624</v>
      </c>
      <c r="D154" s="1850" t="s">
        <v>2625</v>
      </c>
      <c r="E154" s="1850" t="s">
        <v>2626</v>
      </c>
      <c r="F154" s="1850" t="s">
        <v>2406</v>
      </c>
      <c r="G154" s="1850" t="s">
        <v>2627</v>
      </c>
      <c r="H154" s="1850" t="s">
        <v>28</v>
      </c>
      <c r="I154" s="1850" t="s">
        <v>859</v>
      </c>
    </row>
    <row customHeight="1" ht="11.25">
      <c r="A155" s="1850" t="s">
        <v>2249</v>
      </c>
      <c r="B155" s="1850" t="s">
        <v>16</v>
      </c>
      <c r="C155" s="1850" t="s">
        <v>2448</v>
      </c>
      <c r="D155" s="1850" t="s">
        <v>2449</v>
      </c>
      <c r="E155" s="1850" t="s">
        <v>2450</v>
      </c>
      <c r="F155" s="1850" t="s">
        <v>2451</v>
      </c>
      <c r="G155" s="1850" t="s">
        <v>2452</v>
      </c>
      <c r="H155" s="1850" t="s">
        <v>28</v>
      </c>
      <c r="I155" s="1850" t="s">
        <v>859</v>
      </c>
    </row>
    <row customHeight="1" ht="11.25">
      <c r="A156" s="1850" t="s">
        <v>2249</v>
      </c>
      <c r="B156" s="1850" t="s">
        <v>16</v>
      </c>
      <c r="C156" s="1850" t="s">
        <v>2453</v>
      </c>
      <c r="D156" s="1850" t="s">
        <v>2454</v>
      </c>
      <c r="E156" s="1850" t="s">
        <v>2455</v>
      </c>
      <c r="F156" s="1850" t="s">
        <v>2456</v>
      </c>
      <c r="G156" s="1850" t="s">
        <v>2457</v>
      </c>
      <c r="H156" s="1850" t="s">
        <v>28</v>
      </c>
      <c r="I156" s="1850" t="s">
        <v>859</v>
      </c>
    </row>
    <row customHeight="1" ht="11.25">
      <c r="A157" s="1850" t="s">
        <v>2249</v>
      </c>
      <c r="B157" s="1850" t="s">
        <v>16</v>
      </c>
      <c r="C157" s="1850" t="s">
        <v>2482</v>
      </c>
      <c r="D157" s="1850" t="s">
        <v>2483</v>
      </c>
      <c r="E157" s="1850" t="s">
        <v>2484</v>
      </c>
      <c r="F157" s="1850" t="s">
        <v>2313</v>
      </c>
      <c r="G157" s="1850" t="s">
        <v>2485</v>
      </c>
      <c r="H157" s="1850" t="s">
        <v>28</v>
      </c>
      <c r="I157" s="1850" t="s">
        <v>859</v>
      </c>
    </row>
    <row customHeight="1" ht="11.25">
      <c r="A158" s="1850" t="s">
        <v>2249</v>
      </c>
      <c r="B158" s="1850" t="s">
        <v>16</v>
      </c>
      <c r="C158" s="1850" t="s">
        <v>2494</v>
      </c>
      <c r="D158" s="1850" t="s">
        <v>2495</v>
      </c>
      <c r="E158" s="1850" t="s">
        <v>2496</v>
      </c>
      <c r="F158" s="1850" t="s">
        <v>2296</v>
      </c>
      <c r="G158" s="1850" t="s">
        <v>2497</v>
      </c>
      <c r="H158" s="1850" t="s">
        <v>28</v>
      </c>
      <c r="I158" s="1850" t="s">
        <v>859</v>
      </c>
    </row>
    <row customHeight="1" ht="11.25">
      <c r="A159" s="1850" t="s">
        <v>2249</v>
      </c>
      <c r="B159" s="1850" t="s">
        <v>16</v>
      </c>
      <c r="C159" s="1850" t="s">
        <v>2628</v>
      </c>
      <c r="D159" s="1850" t="s">
        <v>2629</v>
      </c>
      <c r="E159" s="1850" t="s">
        <v>2630</v>
      </c>
      <c r="F159" s="1850" t="s">
        <v>2257</v>
      </c>
      <c r="G159" s="1850" t="s">
        <v>28</v>
      </c>
      <c r="H159" s="1850" t="s">
        <v>28</v>
      </c>
      <c r="I159" s="1850" t="s">
        <v>859</v>
      </c>
    </row>
    <row customHeight="1" ht="11.25">
      <c r="A160" s="1850" t="s">
        <v>2249</v>
      </c>
      <c r="B160" s="1850" t="s">
        <v>16</v>
      </c>
      <c r="C160" s="1850" t="s">
        <v>2518</v>
      </c>
      <c r="D160" s="1850" t="s">
        <v>2519</v>
      </c>
      <c r="E160" s="1850" t="s">
        <v>2252</v>
      </c>
      <c r="F160" s="1850" t="s">
        <v>2520</v>
      </c>
      <c r="G160" s="1850" t="s">
        <v>2521</v>
      </c>
      <c r="H160" s="1850" t="s">
        <v>28</v>
      </c>
      <c r="I160" s="1850" t="s">
        <v>859</v>
      </c>
    </row>
    <row customHeight="1" ht="11.25">
      <c r="A161" s="1850" t="s">
        <v>2249</v>
      </c>
      <c r="B161" s="1850" t="s">
        <v>16</v>
      </c>
      <c r="C161" s="1850" t="s">
        <v>13</v>
      </c>
      <c r="D161" s="1850" t="s">
        <v>48</v>
      </c>
      <c r="E161" s="1850" t="s">
        <v>51</v>
      </c>
      <c r="F161" s="1850" t="s">
        <v>53</v>
      </c>
      <c r="G161" s="1850" t="s">
        <v>2522</v>
      </c>
      <c r="H161" s="1850" t="s">
        <v>28</v>
      </c>
      <c r="I161" s="1850" t="s">
        <v>859</v>
      </c>
    </row>
    <row customHeight="1" ht="11.25">
      <c r="A162" s="1850" t="s">
        <v>2249</v>
      </c>
      <c r="B162" s="1850" t="s">
        <v>16</v>
      </c>
      <c r="C162" s="1850" t="s">
        <v>2631</v>
      </c>
      <c r="D162" s="1850" t="s">
        <v>2632</v>
      </c>
      <c r="E162" s="1850" t="s">
        <v>2633</v>
      </c>
      <c r="F162" s="1850" t="s">
        <v>2634</v>
      </c>
      <c r="G162" s="1850" t="s">
        <v>2635</v>
      </c>
      <c r="H162" s="1850" t="s">
        <v>28</v>
      </c>
      <c r="I162" s="1850" t="s">
        <v>859</v>
      </c>
    </row>
    <row customHeight="1" ht="11.25">
      <c r="A163" s="1850" t="s">
        <v>2249</v>
      </c>
      <c r="B163" s="1850" t="s">
        <v>16</v>
      </c>
      <c r="C163" s="1850" t="s">
        <v>2636</v>
      </c>
      <c r="D163" s="1850" t="s">
        <v>2637</v>
      </c>
      <c r="E163" s="1850" t="s">
        <v>2638</v>
      </c>
      <c r="F163" s="1850" t="s">
        <v>2318</v>
      </c>
      <c r="G163" s="1850" t="s">
        <v>2639</v>
      </c>
      <c r="H163" s="1850" t="s">
        <v>28</v>
      </c>
      <c r="I163" s="1850" t="s">
        <v>859</v>
      </c>
    </row>
    <row customHeight="1" ht="11.25">
      <c r="A164" s="1850" t="s">
        <v>2249</v>
      </c>
      <c r="B164" s="1850" t="s">
        <v>16</v>
      </c>
      <c r="C164" s="1850" t="s">
        <v>2527</v>
      </c>
      <c r="D164" s="1850" t="s">
        <v>2528</v>
      </c>
      <c r="E164" s="1850" t="s">
        <v>2529</v>
      </c>
      <c r="F164" s="1850" t="s">
        <v>2530</v>
      </c>
      <c r="G164" s="1850" t="s">
        <v>2531</v>
      </c>
      <c r="H164" s="1850" t="s">
        <v>28</v>
      </c>
      <c r="I164" s="1850" t="s">
        <v>859</v>
      </c>
    </row>
    <row customHeight="1" ht="11.25">
      <c r="A165" s="1850" t="s">
        <v>2249</v>
      </c>
      <c r="B165" s="1850" t="s">
        <v>16</v>
      </c>
      <c r="C165" s="1850" t="s">
        <v>2536</v>
      </c>
      <c r="D165" s="1850" t="s">
        <v>2537</v>
      </c>
      <c r="E165" s="1850" t="s">
        <v>2538</v>
      </c>
      <c r="F165" s="1850" t="s">
        <v>2383</v>
      </c>
      <c r="G165" s="1850" t="s">
        <v>2539</v>
      </c>
      <c r="H165" s="1850" t="s">
        <v>28</v>
      </c>
      <c r="I165" s="1850" t="s">
        <v>859</v>
      </c>
    </row>
    <row customHeight="1" ht="11.25">
      <c r="A166" s="1850" t="s">
        <v>2249</v>
      </c>
      <c r="B166" s="1850" t="s">
        <v>16</v>
      </c>
      <c r="C166" s="1850" t="s">
        <v>2540</v>
      </c>
      <c r="D166" s="1850" t="s">
        <v>2541</v>
      </c>
      <c r="E166" s="1850" t="s">
        <v>2542</v>
      </c>
      <c r="F166" s="1850" t="s">
        <v>2257</v>
      </c>
      <c r="G166" s="1850" t="s">
        <v>28</v>
      </c>
      <c r="H166" s="1850" t="s">
        <v>28</v>
      </c>
      <c r="I166" s="1850" t="s">
        <v>859</v>
      </c>
    </row>
    <row customHeight="1" ht="11.25">
      <c r="A167" s="1850" t="s">
        <v>2249</v>
      </c>
      <c r="B167" s="1850" t="s">
        <v>16</v>
      </c>
      <c r="C167" s="1850" t="s">
        <v>2640</v>
      </c>
      <c r="D167" s="1850" t="s">
        <v>2641</v>
      </c>
      <c r="E167" s="1850" t="s">
        <v>2642</v>
      </c>
      <c r="F167" s="1850" t="s">
        <v>2416</v>
      </c>
      <c r="G167" s="1850" t="s">
        <v>2643</v>
      </c>
      <c r="H167" s="1850" t="s">
        <v>28</v>
      </c>
      <c r="I167" s="1850" t="s">
        <v>859</v>
      </c>
    </row>
    <row customHeight="1" ht="11.25">
      <c r="A168" s="1850" t="s">
        <v>2249</v>
      </c>
      <c r="B168" s="1850" t="s">
        <v>16</v>
      </c>
      <c r="C168" s="1850" t="s">
        <v>2543</v>
      </c>
      <c r="D168" s="1850" t="s">
        <v>2544</v>
      </c>
      <c r="E168" s="1850" t="s">
        <v>2545</v>
      </c>
      <c r="F168" s="1850" t="s">
        <v>2530</v>
      </c>
      <c r="G168" s="1850" t="s">
        <v>2546</v>
      </c>
      <c r="H168" s="1850" t="s">
        <v>28</v>
      </c>
      <c r="I168" s="1850" t="s">
        <v>859</v>
      </c>
    </row>
    <row customHeight="1" ht="11.25">
      <c r="A169" s="1850" t="s">
        <v>2249</v>
      </c>
      <c r="B169" s="1850" t="s">
        <v>16</v>
      </c>
      <c r="C169" s="1850" t="s">
        <v>2547</v>
      </c>
      <c r="D169" s="1850" t="s">
        <v>2548</v>
      </c>
      <c r="E169" s="1850" t="s">
        <v>2549</v>
      </c>
      <c r="F169" s="1850" t="s">
        <v>2550</v>
      </c>
      <c r="G169" s="1850" t="s">
        <v>2551</v>
      </c>
      <c r="H169" s="1850" t="s">
        <v>28</v>
      </c>
      <c r="I169" s="1850" t="s">
        <v>859</v>
      </c>
    </row>
    <row customHeight="1" ht="11.25">
      <c r="A170" s="1850" t="s">
        <v>2249</v>
      </c>
      <c r="B170" s="1850" t="s">
        <v>16</v>
      </c>
      <c r="C170" s="1850" t="s">
        <v>2552</v>
      </c>
      <c r="D170" s="1850" t="s">
        <v>2553</v>
      </c>
      <c r="E170" s="1850" t="s">
        <v>2549</v>
      </c>
      <c r="F170" s="1850" t="s">
        <v>2554</v>
      </c>
      <c r="G170" s="1850" t="s">
        <v>28</v>
      </c>
      <c r="H170" s="1850" t="s">
        <v>28</v>
      </c>
      <c r="I170" s="1850" t="s">
        <v>859</v>
      </c>
    </row>
    <row customHeight="1" ht="11.25">
      <c r="A171" s="1850" t="s">
        <v>2249</v>
      </c>
      <c r="B171" s="1850" t="s">
        <v>16</v>
      </c>
      <c r="C171" s="1850" t="s">
        <v>2562</v>
      </c>
      <c r="D171" s="1850" t="s">
        <v>2563</v>
      </c>
      <c r="E171" s="1850" t="s">
        <v>2564</v>
      </c>
      <c r="F171" s="1850" t="s">
        <v>2257</v>
      </c>
      <c r="G171" s="1850" t="s">
        <v>2565</v>
      </c>
      <c r="H171" s="1850" t="s">
        <v>28</v>
      </c>
      <c r="I171" s="1850" t="s">
        <v>912</v>
      </c>
    </row>
    <row customHeight="1" ht="11.25">
      <c r="A172" s="1850" t="s">
        <v>2249</v>
      </c>
      <c r="B172" s="1850" t="s">
        <v>16</v>
      </c>
      <c r="C172" s="1850" t="s">
        <v>2250</v>
      </c>
      <c r="D172" s="1850" t="s">
        <v>2251</v>
      </c>
      <c r="E172" s="1850" t="s">
        <v>2252</v>
      </c>
      <c r="F172" s="1850" t="s">
        <v>2253</v>
      </c>
      <c r="G172" s="1850" t="s">
        <v>28</v>
      </c>
      <c r="H172" s="1850" t="s">
        <v>28</v>
      </c>
      <c r="I172" s="1850" t="s">
        <v>912</v>
      </c>
    </row>
    <row customHeight="1" ht="11.25">
      <c r="A173" s="1850" t="s">
        <v>2249</v>
      </c>
      <c r="B173" s="1850" t="s">
        <v>16</v>
      </c>
      <c r="C173" s="1850" t="s">
        <v>2566</v>
      </c>
      <c r="D173" s="1850" t="s">
        <v>2567</v>
      </c>
      <c r="E173" s="1850" t="s">
        <v>2568</v>
      </c>
      <c r="F173" s="1850" t="s">
        <v>2287</v>
      </c>
      <c r="G173" s="1850" t="s">
        <v>2569</v>
      </c>
      <c r="H173" s="1850" t="s">
        <v>28</v>
      </c>
      <c r="I173" s="1850" t="s">
        <v>912</v>
      </c>
    </row>
    <row customHeight="1" ht="11.25">
      <c r="A174" s="1850" t="s">
        <v>2249</v>
      </c>
      <c r="B174" s="1850" t="s">
        <v>16</v>
      </c>
      <c r="C174" s="1850" t="s">
        <v>2284</v>
      </c>
      <c r="D174" s="1850" t="s">
        <v>2285</v>
      </c>
      <c r="E174" s="1850" t="s">
        <v>2286</v>
      </c>
      <c r="F174" s="1850" t="s">
        <v>2287</v>
      </c>
      <c r="G174" s="1850" t="s">
        <v>2288</v>
      </c>
      <c r="H174" s="1850" t="s">
        <v>28</v>
      </c>
      <c r="I174" s="1850" t="s">
        <v>912</v>
      </c>
    </row>
    <row customHeight="1" ht="11.25">
      <c r="A175" s="1850" t="s">
        <v>2249</v>
      </c>
      <c r="B175" s="1850" t="s">
        <v>16</v>
      </c>
      <c r="C175" s="1850" t="s">
        <v>2293</v>
      </c>
      <c r="D175" s="1850" t="s">
        <v>2294</v>
      </c>
      <c r="E175" s="1850" t="s">
        <v>2295</v>
      </c>
      <c r="F175" s="1850" t="s">
        <v>2296</v>
      </c>
      <c r="G175" s="1850" t="s">
        <v>2297</v>
      </c>
      <c r="H175" s="1850" t="s">
        <v>28</v>
      </c>
      <c r="I175" s="1850" t="s">
        <v>912</v>
      </c>
    </row>
    <row customHeight="1" ht="11.25">
      <c r="A176" s="1850" t="s">
        <v>2249</v>
      </c>
      <c r="B176" s="1850" t="s">
        <v>16</v>
      </c>
      <c r="C176" s="1850" t="s">
        <v>2298</v>
      </c>
      <c r="D176" s="1850" t="s">
        <v>2299</v>
      </c>
      <c r="E176" s="1850" t="s">
        <v>2300</v>
      </c>
      <c r="F176" s="1850" t="s">
        <v>2301</v>
      </c>
      <c r="G176" s="1850" t="s">
        <v>2302</v>
      </c>
      <c r="H176" s="1850" t="s">
        <v>28</v>
      </c>
      <c r="I176" s="1850" t="s">
        <v>912</v>
      </c>
    </row>
    <row customHeight="1" ht="11.25">
      <c r="A177" s="1850" t="s">
        <v>2249</v>
      </c>
      <c r="B177" s="1850" t="s">
        <v>16</v>
      </c>
      <c r="C177" s="1850" t="s">
        <v>2303</v>
      </c>
      <c r="D177" s="1850" t="s">
        <v>2304</v>
      </c>
      <c r="E177" s="1850" t="s">
        <v>2305</v>
      </c>
      <c r="F177" s="1850" t="s">
        <v>2306</v>
      </c>
      <c r="G177" s="1850" t="s">
        <v>2307</v>
      </c>
      <c r="H177" s="1850" t="s">
        <v>28</v>
      </c>
      <c r="I177" s="1850" t="s">
        <v>912</v>
      </c>
    </row>
    <row customHeight="1" ht="11.25">
      <c r="A178" s="1850" t="s">
        <v>2249</v>
      </c>
      <c r="B178" s="1850" t="s">
        <v>16</v>
      </c>
      <c r="C178" s="1850" t="s">
        <v>28</v>
      </c>
      <c r="D178" s="1850" t="s">
        <v>2308</v>
      </c>
      <c r="E178" s="1850" t="s">
        <v>2309</v>
      </c>
      <c r="F178" s="1850" t="s">
        <v>2257</v>
      </c>
      <c r="G178" s="1850" t="s">
        <v>28</v>
      </c>
      <c r="H178" s="1850" t="s">
        <v>28</v>
      </c>
      <c r="I178" s="1850" t="s">
        <v>912</v>
      </c>
    </row>
    <row customHeight="1" ht="11.25">
      <c r="A179" s="1850" t="s">
        <v>2249</v>
      </c>
      <c r="B179" s="1850" t="s">
        <v>16</v>
      </c>
      <c r="C179" s="1850" t="s">
        <v>2310</v>
      </c>
      <c r="D179" s="1850" t="s">
        <v>2311</v>
      </c>
      <c r="E179" s="1850" t="s">
        <v>2312</v>
      </c>
      <c r="F179" s="1850" t="s">
        <v>2313</v>
      </c>
      <c r="G179" s="1850" t="s">
        <v>2314</v>
      </c>
      <c r="H179" s="1850" t="s">
        <v>28</v>
      </c>
      <c r="I179" s="1850" t="s">
        <v>912</v>
      </c>
    </row>
    <row customHeight="1" ht="11.25">
      <c r="A180" s="1850" t="s">
        <v>2249</v>
      </c>
      <c r="B180" s="1850" t="s">
        <v>16</v>
      </c>
      <c r="C180" s="1850" t="s">
        <v>2315</v>
      </c>
      <c r="D180" s="1850" t="s">
        <v>2316</v>
      </c>
      <c r="E180" s="1850" t="s">
        <v>2317</v>
      </c>
      <c r="F180" s="1850" t="s">
        <v>2318</v>
      </c>
      <c r="G180" s="1850" t="s">
        <v>2319</v>
      </c>
      <c r="H180" s="1850" t="s">
        <v>28</v>
      </c>
      <c r="I180" s="1850" t="s">
        <v>912</v>
      </c>
    </row>
    <row customHeight="1" ht="11.25">
      <c r="A181" s="1850" t="s">
        <v>2249</v>
      </c>
      <c r="B181" s="1850" t="s">
        <v>16</v>
      </c>
      <c r="C181" s="1850" t="s">
        <v>2320</v>
      </c>
      <c r="D181" s="1850" t="s">
        <v>2321</v>
      </c>
      <c r="E181" s="1850" t="s">
        <v>2322</v>
      </c>
      <c r="F181" s="1850" t="s">
        <v>2257</v>
      </c>
      <c r="G181" s="1850" t="s">
        <v>2323</v>
      </c>
      <c r="H181" s="1850" t="s">
        <v>28</v>
      </c>
      <c r="I181" s="1850" t="s">
        <v>912</v>
      </c>
    </row>
    <row customHeight="1" ht="11.25">
      <c r="A182" s="1850" t="s">
        <v>2249</v>
      </c>
      <c r="B182" s="1850" t="s">
        <v>16</v>
      </c>
      <c r="C182" s="1850" t="s">
        <v>2574</v>
      </c>
      <c r="D182" s="1850" t="s">
        <v>2575</v>
      </c>
      <c r="E182" s="1850" t="s">
        <v>2576</v>
      </c>
      <c r="F182" s="1850" t="s">
        <v>2306</v>
      </c>
      <c r="G182" s="1850" t="s">
        <v>2577</v>
      </c>
      <c r="H182" s="1850" t="s">
        <v>28</v>
      </c>
      <c r="I182" s="1850" t="s">
        <v>912</v>
      </c>
    </row>
    <row customHeight="1" ht="11.25">
      <c r="A183" s="1850" t="s">
        <v>2249</v>
      </c>
      <c r="B183" s="1850" t="s">
        <v>16</v>
      </c>
      <c r="C183" s="1850" t="s">
        <v>2578</v>
      </c>
      <c r="D183" s="1850" t="s">
        <v>2579</v>
      </c>
      <c r="E183" s="1850" t="s">
        <v>2580</v>
      </c>
      <c r="F183" s="1850" t="s">
        <v>2378</v>
      </c>
      <c r="G183" s="1850" t="s">
        <v>2581</v>
      </c>
      <c r="H183" s="1850" t="s">
        <v>28</v>
      </c>
      <c r="I183" s="1850" t="s">
        <v>912</v>
      </c>
    </row>
    <row customHeight="1" ht="11.25">
      <c r="A184" s="1850" t="s">
        <v>2249</v>
      </c>
      <c r="B184" s="1850" t="s">
        <v>16</v>
      </c>
      <c r="C184" s="1850" t="s">
        <v>2582</v>
      </c>
      <c r="D184" s="1850" t="s">
        <v>2583</v>
      </c>
      <c r="E184" s="1850" t="s">
        <v>2584</v>
      </c>
      <c r="F184" s="1850" t="s">
        <v>2357</v>
      </c>
      <c r="G184" s="1850" t="s">
        <v>2585</v>
      </c>
      <c r="H184" s="1850" t="s">
        <v>28</v>
      </c>
      <c r="I184" s="1850" t="s">
        <v>912</v>
      </c>
    </row>
    <row customHeight="1" ht="11.25">
      <c r="A185" s="1850" t="s">
        <v>2249</v>
      </c>
      <c r="B185" s="1850" t="s">
        <v>16</v>
      </c>
      <c r="C185" s="1850" t="s">
        <v>2555</v>
      </c>
      <c r="D185" s="1850" t="s">
        <v>2556</v>
      </c>
      <c r="E185" s="1850" t="s">
        <v>2557</v>
      </c>
      <c r="F185" s="1850" t="s">
        <v>2383</v>
      </c>
      <c r="G185" s="1850" t="s">
        <v>2558</v>
      </c>
      <c r="H185" s="1850" t="s">
        <v>28</v>
      </c>
      <c r="I185" s="1850" t="s">
        <v>912</v>
      </c>
    </row>
    <row customHeight="1" ht="11.25">
      <c r="A186" s="1850" t="s">
        <v>2249</v>
      </c>
      <c r="B186" s="1850" t="s">
        <v>16</v>
      </c>
      <c r="C186" s="1850" t="s">
        <v>2324</v>
      </c>
      <c r="D186" s="1850" t="s">
        <v>2325</v>
      </c>
      <c r="E186" s="1850" t="s">
        <v>2326</v>
      </c>
      <c r="F186" s="1850" t="s">
        <v>2327</v>
      </c>
      <c r="G186" s="1850" t="s">
        <v>2328</v>
      </c>
      <c r="H186" s="1850" t="s">
        <v>28</v>
      </c>
      <c r="I186" s="1850" t="s">
        <v>912</v>
      </c>
    </row>
    <row customHeight="1" ht="11.25">
      <c r="A187" s="1850" t="s">
        <v>2249</v>
      </c>
      <c r="B187" s="1850" t="s">
        <v>16</v>
      </c>
      <c r="C187" s="1850" t="s">
        <v>2329</v>
      </c>
      <c r="D187" s="1850" t="s">
        <v>2330</v>
      </c>
      <c r="E187" s="1850" t="s">
        <v>2331</v>
      </c>
      <c r="F187" s="1850" t="s">
        <v>2332</v>
      </c>
      <c r="G187" s="1850" t="s">
        <v>2333</v>
      </c>
      <c r="H187" s="1850" t="s">
        <v>28</v>
      </c>
      <c r="I187" s="1850" t="s">
        <v>912</v>
      </c>
    </row>
    <row customHeight="1" ht="11.25">
      <c r="A188" s="1850" t="s">
        <v>2249</v>
      </c>
      <c r="B188" s="1850" t="s">
        <v>16</v>
      </c>
      <c r="C188" s="1850" t="s">
        <v>2334</v>
      </c>
      <c r="D188" s="1850" t="s">
        <v>2335</v>
      </c>
      <c r="E188" s="1850" t="s">
        <v>2336</v>
      </c>
      <c r="F188" s="1850" t="s">
        <v>2337</v>
      </c>
      <c r="G188" s="1850" t="s">
        <v>2338</v>
      </c>
      <c r="H188" s="1850" t="s">
        <v>28</v>
      </c>
      <c r="I188" s="1850" t="s">
        <v>912</v>
      </c>
    </row>
    <row customHeight="1" ht="11.25">
      <c r="A189" s="1850" t="s">
        <v>2249</v>
      </c>
      <c r="B189" s="1850" t="s">
        <v>16</v>
      </c>
      <c r="C189" s="1850" t="s">
        <v>2339</v>
      </c>
      <c r="D189" s="1850" t="s">
        <v>2340</v>
      </c>
      <c r="E189" s="1850" t="s">
        <v>2341</v>
      </c>
      <c r="F189" s="1850" t="s">
        <v>2342</v>
      </c>
      <c r="G189" s="1850" t="s">
        <v>2343</v>
      </c>
      <c r="H189" s="1850" t="s">
        <v>28</v>
      </c>
      <c r="I189" s="1850" t="s">
        <v>912</v>
      </c>
    </row>
    <row customHeight="1" ht="11.25">
      <c r="A190" s="1850" t="s">
        <v>2249</v>
      </c>
      <c r="B190" s="1850" t="s">
        <v>16</v>
      </c>
      <c r="C190" s="1850" t="s">
        <v>2344</v>
      </c>
      <c r="D190" s="1850" t="s">
        <v>2345</v>
      </c>
      <c r="E190" s="1850" t="s">
        <v>2346</v>
      </c>
      <c r="F190" s="1850" t="s">
        <v>2347</v>
      </c>
      <c r="G190" s="1850" t="s">
        <v>2348</v>
      </c>
      <c r="H190" s="1850" t="s">
        <v>28</v>
      </c>
      <c r="I190" s="1850" t="s">
        <v>912</v>
      </c>
    </row>
    <row customHeight="1" ht="11.25">
      <c r="A191" s="1850" t="s">
        <v>2249</v>
      </c>
      <c r="B191" s="1850" t="s">
        <v>16</v>
      </c>
      <c r="C191" s="1850" t="s">
        <v>2349</v>
      </c>
      <c r="D191" s="1850" t="s">
        <v>2350</v>
      </c>
      <c r="E191" s="1850" t="s">
        <v>2351</v>
      </c>
      <c r="F191" s="1850" t="s">
        <v>2352</v>
      </c>
      <c r="G191" s="1850" t="s">
        <v>2353</v>
      </c>
      <c r="H191" s="1850" t="s">
        <v>28</v>
      </c>
      <c r="I191" s="1850" t="s">
        <v>912</v>
      </c>
    </row>
    <row customHeight="1" ht="11.25">
      <c r="A192" s="1850" t="s">
        <v>2249</v>
      </c>
      <c r="B192" s="1850" t="s">
        <v>16</v>
      </c>
      <c r="C192" s="1850" t="s">
        <v>2366</v>
      </c>
      <c r="D192" s="1850" t="s">
        <v>2367</v>
      </c>
      <c r="E192" s="1850" t="s">
        <v>2368</v>
      </c>
      <c r="F192" s="1850" t="s">
        <v>2369</v>
      </c>
      <c r="G192" s="1850" t="s">
        <v>2370</v>
      </c>
      <c r="H192" s="1850" t="s">
        <v>28</v>
      </c>
      <c r="I192" s="1850" t="s">
        <v>912</v>
      </c>
    </row>
    <row customHeight="1" ht="11.25">
      <c r="A193" s="1850" t="s">
        <v>2249</v>
      </c>
      <c r="B193" s="1850" t="s">
        <v>16</v>
      </c>
      <c r="C193" s="1850" t="s">
        <v>2586</v>
      </c>
      <c r="D193" s="1850" t="s">
        <v>2587</v>
      </c>
      <c r="E193" s="1850" t="s">
        <v>2588</v>
      </c>
      <c r="F193" s="1850" t="s">
        <v>2257</v>
      </c>
      <c r="G193" s="1850" t="s">
        <v>2589</v>
      </c>
      <c r="H193" s="1850" t="s">
        <v>28</v>
      </c>
      <c r="I193" s="1850" t="s">
        <v>912</v>
      </c>
    </row>
    <row customHeight="1" ht="11.25">
      <c r="A194" s="1850" t="s">
        <v>2249</v>
      </c>
      <c r="B194" s="1850" t="s">
        <v>16</v>
      </c>
      <c r="C194" s="1850" t="s">
        <v>2590</v>
      </c>
      <c r="D194" s="1850" t="s">
        <v>2591</v>
      </c>
      <c r="E194" s="1850" t="s">
        <v>2592</v>
      </c>
      <c r="F194" s="1850" t="s">
        <v>2347</v>
      </c>
      <c r="G194" s="1850" t="s">
        <v>2379</v>
      </c>
      <c r="H194" s="1850" t="s">
        <v>28</v>
      </c>
      <c r="I194" s="1850" t="s">
        <v>912</v>
      </c>
    </row>
    <row customHeight="1" ht="11.25">
      <c r="A195" s="1850" t="s">
        <v>2249</v>
      </c>
      <c r="B195" s="1850" t="s">
        <v>16</v>
      </c>
      <c r="C195" s="1850" t="s">
        <v>2380</v>
      </c>
      <c r="D195" s="1850" t="s">
        <v>2381</v>
      </c>
      <c r="E195" s="1850" t="s">
        <v>2382</v>
      </c>
      <c r="F195" s="1850" t="s">
        <v>2383</v>
      </c>
      <c r="G195" s="1850" t="s">
        <v>2384</v>
      </c>
      <c r="H195" s="1850" t="s">
        <v>28</v>
      </c>
      <c r="I195" s="1850" t="s">
        <v>912</v>
      </c>
    </row>
    <row customHeight="1" ht="11.25">
      <c r="A196" s="1850" t="s">
        <v>2249</v>
      </c>
      <c r="B196" s="1850" t="s">
        <v>16</v>
      </c>
      <c r="C196" s="1850" t="s">
        <v>2385</v>
      </c>
      <c r="D196" s="1850" t="s">
        <v>2386</v>
      </c>
      <c r="E196" s="1850" t="s">
        <v>2387</v>
      </c>
      <c r="F196" s="1850" t="s">
        <v>2313</v>
      </c>
      <c r="G196" s="1850" t="s">
        <v>2388</v>
      </c>
      <c r="H196" s="1850" t="s">
        <v>28</v>
      </c>
      <c r="I196" s="1850" t="s">
        <v>912</v>
      </c>
    </row>
    <row customHeight="1" ht="11.25">
      <c r="A197" s="1850" t="s">
        <v>2249</v>
      </c>
      <c r="B197" s="1850" t="s">
        <v>16</v>
      </c>
      <c r="C197" s="1850" t="s">
        <v>2593</v>
      </c>
      <c r="D197" s="1850" t="s">
        <v>2594</v>
      </c>
      <c r="E197" s="1850" t="s">
        <v>2595</v>
      </c>
      <c r="F197" s="1850" t="s">
        <v>2435</v>
      </c>
      <c r="G197" s="1850" t="s">
        <v>2596</v>
      </c>
      <c r="H197" s="1850" t="s">
        <v>28</v>
      </c>
      <c r="I197" s="1850" t="s">
        <v>912</v>
      </c>
    </row>
    <row customHeight="1" ht="11.25">
      <c r="A198" s="1850" t="s">
        <v>2249</v>
      </c>
      <c r="B198" s="1850" t="s">
        <v>16</v>
      </c>
      <c r="C198" s="1850" t="s">
        <v>2597</v>
      </c>
      <c r="D198" s="1850" t="s">
        <v>2598</v>
      </c>
      <c r="E198" s="1850" t="s">
        <v>2599</v>
      </c>
      <c r="F198" s="1850" t="s">
        <v>2352</v>
      </c>
      <c r="G198" s="1850" t="s">
        <v>2600</v>
      </c>
      <c r="H198" s="1850" t="s">
        <v>28</v>
      </c>
      <c r="I198" s="1850" t="s">
        <v>912</v>
      </c>
    </row>
    <row customHeight="1" ht="11.25">
      <c r="A199" s="1850" t="s">
        <v>2249</v>
      </c>
      <c r="B199" s="1850" t="s">
        <v>16</v>
      </c>
      <c r="C199" s="1850" t="s">
        <v>2601</v>
      </c>
      <c r="D199" s="1850" t="s">
        <v>2602</v>
      </c>
      <c r="E199" s="1850" t="s">
        <v>2603</v>
      </c>
      <c r="F199" s="1850" t="s">
        <v>2396</v>
      </c>
      <c r="G199" s="1850" t="s">
        <v>2604</v>
      </c>
      <c r="H199" s="1850" t="s">
        <v>28</v>
      </c>
      <c r="I199" s="1850" t="s">
        <v>912</v>
      </c>
    </row>
    <row customHeight="1" ht="11.25">
      <c r="A200" s="1850" t="s">
        <v>2249</v>
      </c>
      <c r="B200" s="1850" t="s">
        <v>16</v>
      </c>
      <c r="C200" s="1850" t="s">
        <v>2398</v>
      </c>
      <c r="D200" s="1850" t="s">
        <v>2399</v>
      </c>
      <c r="E200" s="1850" t="s">
        <v>2400</v>
      </c>
      <c r="F200" s="1850" t="s">
        <v>2401</v>
      </c>
      <c r="G200" s="1850" t="s">
        <v>2402</v>
      </c>
      <c r="H200" s="1850" t="s">
        <v>28</v>
      </c>
      <c r="I200" s="1850" t="s">
        <v>912</v>
      </c>
    </row>
    <row customHeight="1" ht="11.25">
      <c r="A201" s="1850" t="s">
        <v>2249</v>
      </c>
      <c r="B201" s="1850" t="s">
        <v>16</v>
      </c>
      <c r="C201" s="1850" t="s">
        <v>2408</v>
      </c>
      <c r="D201" s="1850" t="s">
        <v>2409</v>
      </c>
      <c r="E201" s="1850" t="s">
        <v>2410</v>
      </c>
      <c r="F201" s="1850" t="s">
        <v>2411</v>
      </c>
      <c r="G201" s="1850" t="s">
        <v>2412</v>
      </c>
      <c r="H201" s="1850" t="s">
        <v>28</v>
      </c>
      <c r="I201" s="1850" t="s">
        <v>912</v>
      </c>
    </row>
    <row customHeight="1" ht="11.25">
      <c r="A202" s="1850" t="s">
        <v>2249</v>
      </c>
      <c r="B202" s="1850" t="s">
        <v>16</v>
      </c>
      <c r="C202" s="1850" t="s">
        <v>2605</v>
      </c>
      <c r="D202" s="1850" t="s">
        <v>2606</v>
      </c>
      <c r="E202" s="1850" t="s">
        <v>2607</v>
      </c>
      <c r="F202" s="1850" t="s">
        <v>2327</v>
      </c>
      <c r="G202" s="1850" t="s">
        <v>2608</v>
      </c>
      <c r="H202" s="1850" t="s">
        <v>28</v>
      </c>
      <c r="I202" s="1850" t="s">
        <v>912</v>
      </c>
    </row>
    <row customHeight="1" ht="11.25">
      <c r="A203" s="1850" t="s">
        <v>2249</v>
      </c>
      <c r="B203" s="1850" t="s">
        <v>16</v>
      </c>
      <c r="C203" s="1850" t="s">
        <v>2609</v>
      </c>
      <c r="D203" s="1850" t="s">
        <v>2610</v>
      </c>
      <c r="E203" s="1850" t="s">
        <v>2611</v>
      </c>
      <c r="F203" s="1850" t="s">
        <v>2301</v>
      </c>
      <c r="G203" s="1850" t="s">
        <v>2612</v>
      </c>
      <c r="H203" s="1850" t="s">
        <v>28</v>
      </c>
      <c r="I203" s="1850" t="s">
        <v>912</v>
      </c>
    </row>
    <row customHeight="1" ht="11.25">
      <c r="A204" s="1850" t="s">
        <v>2249</v>
      </c>
      <c r="B204" s="1850" t="s">
        <v>16</v>
      </c>
      <c r="C204" s="1850" t="s">
        <v>2413</v>
      </c>
      <c r="D204" s="1850" t="s">
        <v>2414</v>
      </c>
      <c r="E204" s="1850" t="s">
        <v>2415</v>
      </c>
      <c r="F204" s="1850" t="s">
        <v>2416</v>
      </c>
      <c r="G204" s="1850" t="s">
        <v>2417</v>
      </c>
      <c r="H204" s="1850" t="s">
        <v>28</v>
      </c>
      <c r="I204" s="1850" t="s">
        <v>912</v>
      </c>
    </row>
    <row customHeight="1" ht="11.25">
      <c r="A205" s="1850" t="s">
        <v>2249</v>
      </c>
      <c r="B205" s="1850" t="s">
        <v>16</v>
      </c>
      <c r="C205" s="1850" t="s">
        <v>2422</v>
      </c>
      <c r="D205" s="1850" t="s">
        <v>2423</v>
      </c>
      <c r="E205" s="1850" t="s">
        <v>2424</v>
      </c>
      <c r="F205" s="1850" t="s">
        <v>2425</v>
      </c>
      <c r="G205" s="1850" t="s">
        <v>2426</v>
      </c>
      <c r="H205" s="1850" t="s">
        <v>28</v>
      </c>
      <c r="I205" s="1850" t="s">
        <v>912</v>
      </c>
    </row>
    <row customHeight="1" ht="11.25">
      <c r="A206" s="1850" t="s">
        <v>2249</v>
      </c>
      <c r="B206" s="1850" t="s">
        <v>16</v>
      </c>
      <c r="C206" s="1850" t="s">
        <v>2613</v>
      </c>
      <c r="D206" s="1850" t="s">
        <v>2614</v>
      </c>
      <c r="E206" s="1850" t="s">
        <v>2615</v>
      </c>
      <c r="F206" s="1850" t="s">
        <v>2274</v>
      </c>
      <c r="G206" s="1850" t="s">
        <v>2616</v>
      </c>
      <c r="H206" s="1850" t="s">
        <v>28</v>
      </c>
      <c r="I206" s="1850" t="s">
        <v>912</v>
      </c>
    </row>
    <row customHeight="1" ht="11.25">
      <c r="A207" s="1850" t="s">
        <v>2249</v>
      </c>
      <c r="B207" s="1850" t="s">
        <v>16</v>
      </c>
      <c r="C207" s="1850" t="s">
        <v>2427</v>
      </c>
      <c r="D207" s="1850" t="s">
        <v>2428</v>
      </c>
      <c r="E207" s="1850" t="s">
        <v>2429</v>
      </c>
      <c r="F207" s="1850" t="s">
        <v>2430</v>
      </c>
      <c r="G207" s="1850" t="s">
        <v>2431</v>
      </c>
      <c r="H207" s="1850" t="s">
        <v>28</v>
      </c>
      <c r="I207" s="1850" t="s">
        <v>912</v>
      </c>
    </row>
    <row customHeight="1" ht="11.25">
      <c r="A208" s="1850" t="s">
        <v>2249</v>
      </c>
      <c r="B208" s="1850" t="s">
        <v>16</v>
      </c>
      <c r="C208" s="1850" t="s">
        <v>2617</v>
      </c>
      <c r="D208" s="1850" t="s">
        <v>2618</v>
      </c>
      <c r="E208" s="1850" t="s">
        <v>2619</v>
      </c>
      <c r="F208" s="1850" t="s">
        <v>2416</v>
      </c>
      <c r="G208" s="1850" t="s">
        <v>2620</v>
      </c>
      <c r="H208" s="1850" t="s">
        <v>28</v>
      </c>
      <c r="I208" s="1850" t="s">
        <v>912</v>
      </c>
    </row>
    <row customHeight="1" ht="11.25">
      <c r="A209" s="1850" t="s">
        <v>2249</v>
      </c>
      <c r="B209" s="1850" t="s">
        <v>16</v>
      </c>
      <c r="C209" s="1850" t="s">
        <v>2624</v>
      </c>
      <c r="D209" s="1850" t="s">
        <v>2625</v>
      </c>
      <c r="E209" s="1850" t="s">
        <v>2626</v>
      </c>
      <c r="F209" s="1850" t="s">
        <v>2406</v>
      </c>
      <c r="G209" s="1850" t="s">
        <v>2627</v>
      </c>
      <c r="H209" s="1850" t="s">
        <v>28</v>
      </c>
      <c r="I209" s="1850" t="s">
        <v>912</v>
      </c>
    </row>
    <row customHeight="1" ht="11.25">
      <c r="A210" s="1850" t="s">
        <v>2249</v>
      </c>
      <c r="B210" s="1850" t="s">
        <v>16</v>
      </c>
      <c r="C210" s="1850" t="s">
        <v>2448</v>
      </c>
      <c r="D210" s="1850" t="s">
        <v>2449</v>
      </c>
      <c r="E210" s="1850" t="s">
        <v>2450</v>
      </c>
      <c r="F210" s="1850" t="s">
        <v>2451</v>
      </c>
      <c r="G210" s="1850" t="s">
        <v>2452</v>
      </c>
      <c r="H210" s="1850" t="s">
        <v>28</v>
      </c>
      <c r="I210" s="1850" t="s">
        <v>912</v>
      </c>
    </row>
    <row customHeight="1" ht="11.25">
      <c r="A211" s="1850" t="s">
        <v>2249</v>
      </c>
      <c r="B211" s="1850" t="s">
        <v>16</v>
      </c>
      <c r="C211" s="1850" t="s">
        <v>2453</v>
      </c>
      <c r="D211" s="1850" t="s">
        <v>2454</v>
      </c>
      <c r="E211" s="1850" t="s">
        <v>2455</v>
      </c>
      <c r="F211" s="1850" t="s">
        <v>2456</v>
      </c>
      <c r="G211" s="1850" t="s">
        <v>2457</v>
      </c>
      <c r="H211" s="1850" t="s">
        <v>28</v>
      </c>
      <c r="I211" s="1850" t="s">
        <v>912</v>
      </c>
    </row>
    <row customHeight="1" ht="11.25">
      <c r="A212" s="1850" t="s">
        <v>2249</v>
      </c>
      <c r="B212" s="1850" t="s">
        <v>16</v>
      </c>
      <c r="C212" s="1850" t="s">
        <v>2628</v>
      </c>
      <c r="D212" s="1850" t="s">
        <v>2629</v>
      </c>
      <c r="E212" s="1850" t="s">
        <v>2630</v>
      </c>
      <c r="F212" s="1850" t="s">
        <v>2257</v>
      </c>
      <c r="G212" s="1850" t="s">
        <v>28</v>
      </c>
      <c r="H212" s="1850" t="s">
        <v>28</v>
      </c>
      <c r="I212" s="1850" t="s">
        <v>912</v>
      </c>
    </row>
    <row customHeight="1" ht="11.25">
      <c r="A213" s="1850" t="s">
        <v>2249</v>
      </c>
      <c r="B213" s="1850" t="s">
        <v>16</v>
      </c>
      <c r="C213" s="1850" t="s">
        <v>2518</v>
      </c>
      <c r="D213" s="1850" t="s">
        <v>2519</v>
      </c>
      <c r="E213" s="1850" t="s">
        <v>2252</v>
      </c>
      <c r="F213" s="1850" t="s">
        <v>2520</v>
      </c>
      <c r="G213" s="1850" t="s">
        <v>2521</v>
      </c>
      <c r="H213" s="1850" t="s">
        <v>28</v>
      </c>
      <c r="I213" s="1850" t="s">
        <v>912</v>
      </c>
    </row>
    <row customHeight="1" ht="11.25">
      <c r="A214" s="1850" t="s">
        <v>2249</v>
      </c>
      <c r="B214" s="1850" t="s">
        <v>16</v>
      </c>
      <c r="C214" s="1850" t="s">
        <v>2631</v>
      </c>
      <c r="D214" s="1850" t="s">
        <v>2632</v>
      </c>
      <c r="E214" s="1850" t="s">
        <v>2633</v>
      </c>
      <c r="F214" s="1850" t="s">
        <v>2634</v>
      </c>
      <c r="G214" s="1850" t="s">
        <v>2635</v>
      </c>
      <c r="H214" s="1850" t="s">
        <v>28</v>
      </c>
      <c r="I214" s="1850" t="s">
        <v>912</v>
      </c>
    </row>
    <row customHeight="1" ht="11.25">
      <c r="A215" s="1850" t="s">
        <v>2249</v>
      </c>
      <c r="B215" s="1850" t="s">
        <v>16</v>
      </c>
      <c r="C215" s="1850" t="s">
        <v>2636</v>
      </c>
      <c r="D215" s="1850" t="s">
        <v>2637</v>
      </c>
      <c r="E215" s="1850" t="s">
        <v>2638</v>
      </c>
      <c r="F215" s="1850" t="s">
        <v>2318</v>
      </c>
      <c r="G215" s="1850" t="s">
        <v>2639</v>
      </c>
      <c r="H215" s="1850" t="s">
        <v>28</v>
      </c>
      <c r="I215" s="1850" t="s">
        <v>912</v>
      </c>
    </row>
    <row customHeight="1" ht="11.25">
      <c r="A216" s="1850" t="s">
        <v>2249</v>
      </c>
      <c r="B216" s="1850" t="s">
        <v>16</v>
      </c>
      <c r="C216" s="1850" t="s">
        <v>2527</v>
      </c>
      <c r="D216" s="1850" t="s">
        <v>2528</v>
      </c>
      <c r="E216" s="1850" t="s">
        <v>2529</v>
      </c>
      <c r="F216" s="1850" t="s">
        <v>2530</v>
      </c>
      <c r="G216" s="1850" t="s">
        <v>2531</v>
      </c>
      <c r="H216" s="1850" t="s">
        <v>28</v>
      </c>
      <c r="I216" s="1850" t="s">
        <v>912</v>
      </c>
    </row>
    <row customHeight="1" ht="11.25">
      <c r="A217" s="1850" t="s">
        <v>2249</v>
      </c>
      <c r="B217" s="1850" t="s">
        <v>16</v>
      </c>
      <c r="C217" s="1850" t="s">
        <v>2640</v>
      </c>
      <c r="D217" s="1850" t="s">
        <v>2641</v>
      </c>
      <c r="E217" s="1850" t="s">
        <v>2642</v>
      </c>
      <c r="F217" s="1850" t="s">
        <v>2416</v>
      </c>
      <c r="G217" s="1850" t="s">
        <v>2643</v>
      </c>
      <c r="H217" s="1850" t="s">
        <v>28</v>
      </c>
      <c r="I217" s="1850" t="s">
        <v>912</v>
      </c>
    </row>
    <row customHeight="1" ht="11.25">
      <c r="A218" s="1850" t="s">
        <v>2249</v>
      </c>
      <c r="B218" s="1850" t="s">
        <v>16</v>
      </c>
      <c r="C218" s="1850" t="s">
        <v>2543</v>
      </c>
      <c r="D218" s="1850" t="s">
        <v>2544</v>
      </c>
      <c r="E218" s="1850" t="s">
        <v>2545</v>
      </c>
      <c r="F218" s="1850" t="s">
        <v>2530</v>
      </c>
      <c r="G218" s="1850" t="s">
        <v>2546</v>
      </c>
      <c r="H218" s="1850" t="s">
        <v>28</v>
      </c>
      <c r="I218" s="1850" t="s">
        <v>912</v>
      </c>
    </row>
    <row customHeight="1" ht="11.25">
      <c r="A219" s="1850" t="s">
        <v>2249</v>
      </c>
      <c r="B219" s="1850" t="s">
        <v>16</v>
      </c>
      <c r="C219" s="1850" t="s">
        <v>2547</v>
      </c>
      <c r="D219" s="1850" t="s">
        <v>2548</v>
      </c>
      <c r="E219" s="1850" t="s">
        <v>2549</v>
      </c>
      <c r="F219" s="1850" t="s">
        <v>2550</v>
      </c>
      <c r="G219" s="1850" t="s">
        <v>2551</v>
      </c>
      <c r="H219" s="1850" t="s">
        <v>28</v>
      </c>
      <c r="I219" s="1850" t="s">
        <v>912</v>
      </c>
    </row>
    <row customHeight="1" ht="11.25">
      <c r="A220" s="1850" t="s">
        <v>2249</v>
      </c>
      <c r="B220" s="1850" t="s">
        <v>16</v>
      </c>
      <c r="C220" s="1850" t="s">
        <v>2552</v>
      </c>
      <c r="D220" s="1850" t="s">
        <v>2553</v>
      </c>
      <c r="E220" s="1850" t="s">
        <v>2549</v>
      </c>
      <c r="F220" s="1850" t="s">
        <v>2554</v>
      </c>
      <c r="G220" s="1850" t="s">
        <v>28</v>
      </c>
      <c r="H220" s="1850" t="s">
        <v>28</v>
      </c>
      <c r="I220" s="1850" t="s">
        <v>912</v>
      </c>
    </row>
    <row customHeight="1" ht="11.25">
      <c r="A221" s="1850" t="s">
        <v>2249</v>
      </c>
      <c r="B221" s="1850" t="s">
        <v>16</v>
      </c>
      <c r="C221" s="1850" t="s">
        <v>2644</v>
      </c>
      <c r="D221" s="1850" t="s">
        <v>2645</v>
      </c>
      <c r="E221" s="1850" t="s">
        <v>2646</v>
      </c>
      <c r="F221" s="1850" t="s">
        <v>581</v>
      </c>
      <c r="G221" s="1850" t="s">
        <v>2647</v>
      </c>
      <c r="H221" s="1850" t="s">
        <v>28</v>
      </c>
      <c r="I221" s="1850" t="s">
        <v>1621</v>
      </c>
    </row>
    <row customHeight="1" ht="11.25">
      <c r="A222" s="1850" t="s">
        <v>2249</v>
      </c>
      <c r="B222" s="1850" t="s">
        <v>16</v>
      </c>
      <c r="C222" s="1850" t="s">
        <v>28</v>
      </c>
      <c r="D222" s="1850" t="s">
        <v>2308</v>
      </c>
      <c r="E222" s="1850" t="s">
        <v>2309</v>
      </c>
      <c r="F222" s="1850" t="s">
        <v>2257</v>
      </c>
      <c r="G222" s="1850" t="s">
        <v>28</v>
      </c>
      <c r="H222" s="1850" t="s">
        <v>28</v>
      </c>
      <c r="I222" s="1850" t="s">
        <v>1621</v>
      </c>
    </row>
    <row customHeight="1" ht="11.25">
      <c r="A223" s="1850" t="s">
        <v>2249</v>
      </c>
      <c r="B223" s="1850" t="s">
        <v>16</v>
      </c>
      <c r="C223" s="1850" t="s">
        <v>2648</v>
      </c>
      <c r="D223" s="1850" t="s">
        <v>2649</v>
      </c>
      <c r="E223" s="1850" t="s">
        <v>2650</v>
      </c>
      <c r="F223" s="1850" t="s">
        <v>2274</v>
      </c>
      <c r="G223" s="1850" t="s">
        <v>2651</v>
      </c>
      <c r="H223" s="1850" t="s">
        <v>28</v>
      </c>
      <c r="I223" s="1850" t="s">
        <v>1621</v>
      </c>
    </row>
    <row customHeight="1" ht="11.25">
      <c r="A224" s="1850" t="s">
        <v>2249</v>
      </c>
      <c r="B224" s="1850" t="s">
        <v>16</v>
      </c>
      <c r="C224" s="1850" t="s">
        <v>2555</v>
      </c>
      <c r="D224" s="1850" t="s">
        <v>2556</v>
      </c>
      <c r="E224" s="1850" t="s">
        <v>2557</v>
      </c>
      <c r="F224" s="1850" t="s">
        <v>2383</v>
      </c>
      <c r="G224" s="1850" t="s">
        <v>2558</v>
      </c>
      <c r="H224" s="1850" t="s">
        <v>28</v>
      </c>
      <c r="I224" s="1850" t="s">
        <v>1621</v>
      </c>
    </row>
    <row customHeight="1" ht="11.25">
      <c r="A225" s="1850" t="s">
        <v>2249</v>
      </c>
      <c r="B225" s="1850" t="s">
        <v>16</v>
      </c>
      <c r="C225" s="1850" t="s">
        <v>2375</v>
      </c>
      <c r="D225" s="1850" t="s">
        <v>2376</v>
      </c>
      <c r="E225" s="1850" t="s">
        <v>2377</v>
      </c>
      <c r="F225" s="1850" t="s">
        <v>2378</v>
      </c>
      <c r="G225" s="1850" t="s">
        <v>2379</v>
      </c>
      <c r="H225" s="1850" t="s">
        <v>28</v>
      </c>
      <c r="I225" s="1850" t="s">
        <v>1621</v>
      </c>
    </row>
    <row customHeight="1" ht="11.25">
      <c r="A226" s="1850" t="s">
        <v>2249</v>
      </c>
      <c r="B226" s="1850" t="s">
        <v>16</v>
      </c>
      <c r="C226" s="1850" t="s">
        <v>2597</v>
      </c>
      <c r="D226" s="1850" t="s">
        <v>2598</v>
      </c>
      <c r="E226" s="1850" t="s">
        <v>2599</v>
      </c>
      <c r="F226" s="1850" t="s">
        <v>2352</v>
      </c>
      <c r="G226" s="1850" t="s">
        <v>2600</v>
      </c>
      <c r="H226" s="1850" t="s">
        <v>28</v>
      </c>
      <c r="I226" s="1850" t="s">
        <v>1621</v>
      </c>
    </row>
    <row customHeight="1" ht="11.25">
      <c r="A227" s="1850" t="s">
        <v>2249</v>
      </c>
      <c r="B227" s="1850" t="s">
        <v>16</v>
      </c>
      <c r="C227" s="1850" t="s">
        <v>2609</v>
      </c>
      <c r="D227" s="1850" t="s">
        <v>2610</v>
      </c>
      <c r="E227" s="1850" t="s">
        <v>2611</v>
      </c>
      <c r="F227" s="1850" t="s">
        <v>2301</v>
      </c>
      <c r="G227" s="1850" t="s">
        <v>2612</v>
      </c>
      <c r="H227" s="1850" t="s">
        <v>28</v>
      </c>
      <c r="I227" s="1850" t="s">
        <v>1621</v>
      </c>
    </row>
    <row customHeight="1" ht="11.25">
      <c r="A228" s="1850" t="s">
        <v>2249</v>
      </c>
      <c r="B228" s="1850" t="s">
        <v>16</v>
      </c>
      <c r="C228" s="1850" t="s">
        <v>2617</v>
      </c>
      <c r="D228" s="1850" t="s">
        <v>2618</v>
      </c>
      <c r="E228" s="1850" t="s">
        <v>2619</v>
      </c>
      <c r="F228" s="1850" t="s">
        <v>2416</v>
      </c>
      <c r="G228" s="1850" t="s">
        <v>2620</v>
      </c>
      <c r="H228" s="1850" t="s">
        <v>28</v>
      </c>
      <c r="I228" s="1850" t="s">
        <v>1621</v>
      </c>
    </row>
    <row customHeight="1" ht="11.25">
      <c r="A229" s="1850" t="s">
        <v>2249</v>
      </c>
      <c r="B229" s="1850" t="s">
        <v>16</v>
      </c>
      <c r="C229" s="1850" t="s">
        <v>2624</v>
      </c>
      <c r="D229" s="1850" t="s">
        <v>2625</v>
      </c>
      <c r="E229" s="1850" t="s">
        <v>2626</v>
      </c>
      <c r="F229" s="1850" t="s">
        <v>2406</v>
      </c>
      <c r="G229" s="1850" t="s">
        <v>2627</v>
      </c>
      <c r="H229" s="1850" t="s">
        <v>28</v>
      </c>
      <c r="I229" s="1850" t="s">
        <v>1621</v>
      </c>
    </row>
    <row customHeight="1" ht="11.25">
      <c r="A230" s="1850" t="s">
        <v>2249</v>
      </c>
      <c r="B230" s="1850" t="s">
        <v>16</v>
      </c>
      <c r="C230" s="1850" t="s">
        <v>2652</v>
      </c>
      <c r="D230" s="1850" t="s">
        <v>2653</v>
      </c>
      <c r="E230" s="1850" t="s">
        <v>2654</v>
      </c>
      <c r="F230" s="1850" t="s">
        <v>2401</v>
      </c>
      <c r="G230" s="1850" t="s">
        <v>2655</v>
      </c>
      <c r="H230" s="1850" t="s">
        <v>28</v>
      </c>
      <c r="I230" s="1850" t="s">
        <v>1621</v>
      </c>
    </row>
    <row customHeight="1" ht="11.25">
      <c r="A231" s="1850" t="s">
        <v>2249</v>
      </c>
      <c r="B231" s="1850" t="s">
        <v>16</v>
      </c>
      <c r="C231" s="1850" t="s">
        <v>2656</v>
      </c>
      <c r="D231" s="1850" t="s">
        <v>2657</v>
      </c>
      <c r="E231" s="1850" t="s">
        <v>2658</v>
      </c>
      <c r="F231" s="1850" t="s">
        <v>2274</v>
      </c>
      <c r="G231" s="1850" t="s">
        <v>2659</v>
      </c>
      <c r="H231" s="1850" t="s">
        <v>28</v>
      </c>
      <c r="I231" s="1850" t="s">
        <v>1621</v>
      </c>
    </row>
    <row customHeight="1" ht="11.25">
      <c r="A232" s="1850" t="s">
        <v>2249</v>
      </c>
      <c r="B232" s="1850" t="s">
        <v>16</v>
      </c>
      <c r="C232" s="1850" t="s">
        <v>2660</v>
      </c>
      <c r="D232" s="1850" t="s">
        <v>2661</v>
      </c>
      <c r="E232" s="1850" t="s">
        <v>2662</v>
      </c>
      <c r="F232" s="1850" t="s">
        <v>2257</v>
      </c>
      <c r="G232" s="1850" t="s">
        <v>2663</v>
      </c>
      <c r="H232" s="1850" t="s">
        <v>28</v>
      </c>
      <c r="I232" s="1850" t="s">
        <v>1621</v>
      </c>
    </row>
    <row customHeight="1" ht="11.25">
      <c r="A233" s="1850" t="s">
        <v>2249</v>
      </c>
      <c r="B233" s="1850" t="s">
        <v>16</v>
      </c>
      <c r="C233" s="1850" t="s">
        <v>2664</v>
      </c>
      <c r="D233" s="1850" t="s">
        <v>2665</v>
      </c>
      <c r="E233" s="1850" t="s">
        <v>2666</v>
      </c>
      <c r="F233" s="1850" t="s">
        <v>2274</v>
      </c>
      <c r="G233" s="1850" t="s">
        <v>2667</v>
      </c>
      <c r="H233" s="1850" t="s">
        <v>28</v>
      </c>
      <c r="I233" s="1850" t="s">
        <v>1621</v>
      </c>
    </row>
    <row customHeight="1" ht="11.25">
      <c r="A234" s="1850" t="s">
        <v>2249</v>
      </c>
      <c r="B234" s="1850" t="s">
        <v>16</v>
      </c>
      <c r="C234" s="1850" t="s">
        <v>2668</v>
      </c>
      <c r="D234" s="1850" t="s">
        <v>2669</v>
      </c>
      <c r="E234" s="1850" t="s">
        <v>2670</v>
      </c>
      <c r="F234" s="1850" t="s">
        <v>2430</v>
      </c>
      <c r="G234" s="1850" t="s">
        <v>2671</v>
      </c>
      <c r="H234" s="1850" t="s">
        <v>28</v>
      </c>
      <c r="I234" s="1850" t="s">
        <v>1621</v>
      </c>
    </row>
    <row customHeight="1" ht="11.25">
      <c r="A235" s="1850" t="s">
        <v>2249</v>
      </c>
      <c r="B235" s="1850" t="s">
        <v>16</v>
      </c>
      <c r="C235" s="1850" t="s">
        <v>2672</v>
      </c>
      <c r="D235" s="1850" t="s">
        <v>2673</v>
      </c>
      <c r="E235" s="1850" t="s">
        <v>2674</v>
      </c>
      <c r="F235" s="1850" t="s">
        <v>2306</v>
      </c>
      <c r="G235" s="1850" t="s">
        <v>2675</v>
      </c>
      <c r="H235" s="1850" t="s">
        <v>28</v>
      </c>
      <c r="I235" s="1850" t="s">
        <v>1621</v>
      </c>
    </row>
    <row customHeight="1" ht="11.25">
      <c r="A236" s="1850" t="s">
        <v>2249</v>
      </c>
      <c r="B236" s="1850" t="s">
        <v>16</v>
      </c>
      <c r="C236" s="1850" t="s">
        <v>2676</v>
      </c>
      <c r="D236" s="1850" t="s">
        <v>2677</v>
      </c>
      <c r="E236" s="1850" t="s">
        <v>2678</v>
      </c>
      <c r="F236" s="1850" t="s">
        <v>2274</v>
      </c>
      <c r="G236" s="1850" t="s">
        <v>2679</v>
      </c>
      <c r="H236" s="1850" t="s">
        <v>28</v>
      </c>
      <c r="I236" s="1850" t="s">
        <v>1621</v>
      </c>
    </row>
    <row customHeight="1" ht="11.25">
      <c r="A237" s="1850" t="s">
        <v>2249</v>
      </c>
      <c r="B237" s="1850" t="s">
        <v>16</v>
      </c>
      <c r="C237" s="1850" t="s">
        <v>2680</v>
      </c>
      <c r="D237" s="1850" t="s">
        <v>2681</v>
      </c>
      <c r="E237" s="1850" t="s">
        <v>2682</v>
      </c>
      <c r="F237" s="1850" t="s">
        <v>2306</v>
      </c>
      <c r="G237" s="1850" t="s">
        <v>2683</v>
      </c>
      <c r="H237" s="1850" t="s">
        <v>28</v>
      </c>
      <c r="I237" s="1850" t="s">
        <v>1621</v>
      </c>
    </row>
    <row customHeight="1" ht="11.25">
      <c r="A238" s="1850" t="s">
        <v>2249</v>
      </c>
      <c r="B238" s="1850" t="s">
        <v>16</v>
      </c>
      <c r="C238" s="1850" t="s">
        <v>2684</v>
      </c>
      <c r="D238" s="1850" t="s">
        <v>2685</v>
      </c>
      <c r="E238" s="1850" t="s">
        <v>2686</v>
      </c>
      <c r="F238" s="1850" t="s">
        <v>2687</v>
      </c>
      <c r="G238" s="1850" t="s">
        <v>28</v>
      </c>
      <c r="H238" s="1850" t="s">
        <v>28</v>
      </c>
      <c r="I238" s="1850" t="s">
        <v>1621</v>
      </c>
    </row>
    <row customHeight="1" ht="11.25">
      <c r="A239" s="1850" t="s">
        <v>2249</v>
      </c>
      <c r="B239" s="1850" t="s">
        <v>16</v>
      </c>
      <c r="C239" s="1850" t="s">
        <v>2688</v>
      </c>
      <c r="D239" s="1850" t="s">
        <v>2689</v>
      </c>
      <c r="E239" s="1850" t="s">
        <v>2690</v>
      </c>
      <c r="F239" s="1850" t="s">
        <v>2327</v>
      </c>
      <c r="G239" s="1850" t="s">
        <v>2691</v>
      </c>
      <c r="H239" s="1850" t="s">
        <v>28</v>
      </c>
      <c r="I239" s="1850" t="s">
        <v>1621</v>
      </c>
    </row>
    <row customHeight="1" ht="11.25">
      <c r="A240" s="1850" t="s">
        <v>2249</v>
      </c>
      <c r="B240" s="1850" t="s">
        <v>16</v>
      </c>
      <c r="C240" s="1850" t="s">
        <v>2692</v>
      </c>
      <c r="D240" s="1850" t="s">
        <v>2693</v>
      </c>
      <c r="E240" s="1850" t="s">
        <v>2694</v>
      </c>
      <c r="F240" s="1850" t="s">
        <v>2306</v>
      </c>
      <c r="G240" s="1850" t="s">
        <v>2695</v>
      </c>
      <c r="H240" s="1850" t="s">
        <v>28</v>
      </c>
      <c r="I240" s="1850" t="s">
        <v>1621</v>
      </c>
    </row>
    <row customHeight="1" ht="11.25">
      <c r="A241" s="1850" t="s">
        <v>2249</v>
      </c>
      <c r="B241" s="1850" t="s">
        <v>16</v>
      </c>
      <c r="C241" s="1850" t="s">
        <v>2696</v>
      </c>
      <c r="D241" s="1850" t="s">
        <v>2697</v>
      </c>
      <c r="E241" s="1850" t="s">
        <v>2698</v>
      </c>
      <c r="F241" s="1850" t="s">
        <v>581</v>
      </c>
      <c r="G241" s="1850" t="s">
        <v>2699</v>
      </c>
      <c r="H241" s="1850" t="s">
        <v>28</v>
      </c>
      <c r="I241" s="1850" t="s">
        <v>1621</v>
      </c>
    </row>
    <row customHeight="1" ht="11.25">
      <c r="A242" s="1850" t="s">
        <v>2249</v>
      </c>
      <c r="B242" s="1850" t="s">
        <v>16</v>
      </c>
      <c r="C242" s="1850" t="s">
        <v>2700</v>
      </c>
      <c r="D242" s="1850" t="s">
        <v>2701</v>
      </c>
      <c r="E242" s="1850" t="s">
        <v>2309</v>
      </c>
      <c r="F242" s="1850" t="s">
        <v>2702</v>
      </c>
      <c r="G242" s="1850" t="s">
        <v>28</v>
      </c>
      <c r="H242" s="1850" t="s">
        <v>28</v>
      </c>
      <c r="I242"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F38C9-1753-BED8-E99F-6768599ED8E9}" mc:Ignorable="x14ac xr xr2 xr3">
  <sheetPr>
    <tabColor rgb="FFFFCC99"/>
  </sheetPr>
  <dimension ref="A1:G151"/>
  <sheetViews>
    <sheetView topLeftCell="A1" showGridLines="0" workbookViewId="0">
      <selection activeCell="A1" sqref="A1"/>
    </sheetView>
  </sheetViews>
  <sheetFormatPr customHeight="1" defaultRowHeight="11.25"/>
  <cols>
    <col min="1" max="1" style="1850" width="9.140625"/>
  </cols>
  <sheetData>
    <row customHeight="1" ht="11.25">
      <c r="A1" s="373" t="s">
        <v>2703</v>
      </c>
      <c r="B1" s="64" t="s">
        <v>2704</v>
      </c>
      <c r="C1" s="64" t="s">
        <v>2705</v>
      </c>
      <c r="D1" s="64" t="s">
        <v>2706</v>
      </c>
      <c r="E1" s="0" t="s">
        <v>2707</v>
      </c>
      <c r="F1" s="0" t="s">
        <v>2708</v>
      </c>
      <c r="G1" s="0" t="s">
        <v>2709</v>
      </c>
    </row>
    <row customHeight="1" ht="11.25">
      <c r="A2" s="373" t="s">
        <v>16</v>
      </c>
      <c r="B2" s="0" t="s">
        <v>2710</v>
      </c>
      <c r="C2" s="0" t="s">
        <v>2711</v>
      </c>
      <c r="D2" s="0" t="s">
        <v>2710</v>
      </c>
      <c r="E2" s="0" t="s">
        <v>2711</v>
      </c>
      <c r="F2" s="0" t="s">
        <v>2712</v>
      </c>
      <c r="G2" s="0" t="s">
        <v>112</v>
      </c>
    </row>
    <row customHeight="1" ht="11.25">
      <c r="A3" s="373" t="s">
        <v>16</v>
      </c>
      <c r="B3" s="0" t="s">
        <v>2713</v>
      </c>
      <c r="C3" s="0" t="s">
        <v>2714</v>
      </c>
      <c r="D3" s="0" t="s">
        <v>2713</v>
      </c>
      <c r="E3" s="0" t="s">
        <v>2714</v>
      </c>
      <c r="F3" s="0" t="s">
        <v>2715</v>
      </c>
      <c r="G3" s="0" t="s">
        <v>113</v>
      </c>
    </row>
    <row customHeight="1" ht="11.25">
      <c r="A4" s="373" t="s">
        <v>16</v>
      </c>
      <c r="B4" s="0" t="s">
        <v>2713</v>
      </c>
      <c r="C4" s="0" t="s">
        <v>2714</v>
      </c>
      <c r="D4" s="0" t="s">
        <v>2716</v>
      </c>
      <c r="E4" s="0" t="s">
        <v>2717</v>
      </c>
      <c r="F4" s="0" t="s">
        <v>2718</v>
      </c>
      <c r="G4" s="0" t="s">
        <v>92</v>
      </c>
    </row>
    <row customHeight="1" ht="11.25">
      <c r="A5" s="373" t="s">
        <v>16</v>
      </c>
      <c r="B5" s="0" t="s">
        <v>2713</v>
      </c>
      <c r="C5" s="0" t="s">
        <v>2714</v>
      </c>
      <c r="D5" s="0" t="s">
        <v>2719</v>
      </c>
      <c r="E5" s="0" t="s">
        <v>2720</v>
      </c>
      <c r="F5" s="0" t="s">
        <v>2721</v>
      </c>
      <c r="G5" s="0" t="s">
        <v>93</v>
      </c>
    </row>
    <row customHeight="1" ht="11.25">
      <c r="A6" s="373" t="s">
        <v>16</v>
      </c>
      <c r="B6" s="0" t="s">
        <v>2713</v>
      </c>
      <c r="C6" s="0" t="s">
        <v>2714</v>
      </c>
      <c r="D6" s="0" t="s">
        <v>2722</v>
      </c>
      <c r="E6" s="0" t="s">
        <v>2723</v>
      </c>
      <c r="F6" s="0" t="s">
        <v>2718</v>
      </c>
      <c r="G6" s="0" t="s">
        <v>114</v>
      </c>
    </row>
    <row customHeight="1" ht="11.25">
      <c r="A7" s="373" t="s">
        <v>16</v>
      </c>
      <c r="B7" s="0" t="s">
        <v>2713</v>
      </c>
      <c r="C7" s="0" t="s">
        <v>2714</v>
      </c>
      <c r="D7" s="0" t="s">
        <v>2724</v>
      </c>
      <c r="E7" s="0" t="s">
        <v>2725</v>
      </c>
      <c r="F7" s="0" t="s">
        <v>2718</v>
      </c>
      <c r="G7" s="0" t="s">
        <v>94</v>
      </c>
    </row>
    <row customHeight="1" ht="11.25">
      <c r="A8" s="373" t="s">
        <v>16</v>
      </c>
      <c r="B8" s="0" t="s">
        <v>2713</v>
      </c>
      <c r="C8" s="0" t="s">
        <v>2714</v>
      </c>
      <c r="D8" s="0" t="s">
        <v>2726</v>
      </c>
      <c r="E8" s="0" t="s">
        <v>2727</v>
      </c>
      <c r="F8" s="0" t="s">
        <v>2718</v>
      </c>
      <c r="G8" s="0" t="s">
        <v>95</v>
      </c>
    </row>
    <row customHeight="1" ht="11.25">
      <c r="A9" s="373" t="s">
        <v>16</v>
      </c>
      <c r="B9" s="0" t="s">
        <v>2728</v>
      </c>
      <c r="C9" s="0" t="s">
        <v>2729</v>
      </c>
      <c r="D9" s="0" t="s">
        <v>2728</v>
      </c>
      <c r="E9" s="0" t="s">
        <v>2729</v>
      </c>
      <c r="F9" s="0" t="s">
        <v>2715</v>
      </c>
      <c r="G9" s="0" t="s">
        <v>115</v>
      </c>
    </row>
    <row customHeight="1" ht="11.25">
      <c r="A10" s="373" t="s">
        <v>16</v>
      </c>
      <c r="B10" s="0" t="s">
        <v>2728</v>
      </c>
      <c r="C10" s="0" t="s">
        <v>2729</v>
      </c>
      <c r="D10" s="0" t="s">
        <v>2730</v>
      </c>
      <c r="E10" s="0" t="s">
        <v>2731</v>
      </c>
      <c r="F10" s="0" t="s">
        <v>2718</v>
      </c>
      <c r="G10" s="0" t="s">
        <v>151</v>
      </c>
    </row>
    <row customHeight="1" ht="11.25">
      <c r="A11" s="373" t="s">
        <v>16</v>
      </c>
      <c r="B11" s="0" t="s">
        <v>2728</v>
      </c>
      <c r="C11" s="0" t="s">
        <v>2729</v>
      </c>
      <c r="D11" s="0" t="s">
        <v>2732</v>
      </c>
      <c r="E11" s="0" t="s">
        <v>2733</v>
      </c>
      <c r="F11" s="0" t="s">
        <v>2718</v>
      </c>
      <c r="G11" s="0" t="s">
        <v>152</v>
      </c>
    </row>
    <row customHeight="1" ht="11.25">
      <c r="A12" s="373" t="s">
        <v>16</v>
      </c>
      <c r="B12" s="0" t="s">
        <v>2728</v>
      </c>
      <c r="C12" s="0" t="s">
        <v>2729</v>
      </c>
      <c r="D12" s="0" t="s">
        <v>2734</v>
      </c>
      <c r="E12" s="0" t="s">
        <v>2735</v>
      </c>
      <c r="F12" s="0" t="s">
        <v>2718</v>
      </c>
      <c r="G12" s="0" t="s">
        <v>153</v>
      </c>
    </row>
    <row customHeight="1" ht="11.25">
      <c r="A13" s="373" t="s">
        <v>16</v>
      </c>
      <c r="B13" s="0" t="s">
        <v>2728</v>
      </c>
      <c r="C13" s="0" t="s">
        <v>2729</v>
      </c>
      <c r="D13" s="0" t="s">
        <v>2736</v>
      </c>
      <c r="E13" s="0" t="s">
        <v>2737</v>
      </c>
      <c r="F13" s="0" t="s">
        <v>2718</v>
      </c>
      <c r="G13" s="0" t="s">
        <v>154</v>
      </c>
    </row>
    <row customHeight="1" ht="11.25">
      <c r="A14" s="373" t="s">
        <v>16</v>
      </c>
      <c r="B14" s="0" t="s">
        <v>2738</v>
      </c>
      <c r="C14" s="0" t="s">
        <v>2739</v>
      </c>
      <c r="D14" s="0" t="s">
        <v>2740</v>
      </c>
      <c r="E14" s="0" t="s">
        <v>2741</v>
      </c>
      <c r="F14" s="0" t="s">
        <v>2742</v>
      </c>
      <c r="G14" s="0" t="s">
        <v>155</v>
      </c>
    </row>
    <row customHeight="1" ht="11.25">
      <c r="A15" s="373" t="s">
        <v>16</v>
      </c>
      <c r="B15" s="0" t="s">
        <v>2738</v>
      </c>
      <c r="C15" s="0" t="s">
        <v>2739</v>
      </c>
      <c r="D15" s="0" t="s">
        <v>2738</v>
      </c>
      <c r="E15" s="0" t="s">
        <v>2739</v>
      </c>
      <c r="F15" s="0" t="s">
        <v>2715</v>
      </c>
      <c r="G15" s="0" t="s">
        <v>156</v>
      </c>
    </row>
    <row customHeight="1" ht="11.25">
      <c r="A16" s="373" t="s">
        <v>16</v>
      </c>
      <c r="B16" s="0" t="s">
        <v>2738</v>
      </c>
      <c r="C16" s="0" t="s">
        <v>2739</v>
      </c>
      <c r="D16" s="0" t="s">
        <v>2743</v>
      </c>
      <c r="E16" s="0" t="s">
        <v>2744</v>
      </c>
      <c r="F16" s="0" t="s">
        <v>2718</v>
      </c>
      <c r="G16" s="0" t="s">
        <v>1466</v>
      </c>
    </row>
    <row customHeight="1" ht="11.25">
      <c r="A17" s="373" t="s">
        <v>16</v>
      </c>
      <c r="B17" s="0" t="s">
        <v>2738</v>
      </c>
      <c r="C17" s="0" t="s">
        <v>2739</v>
      </c>
      <c r="D17" s="0" t="s">
        <v>2745</v>
      </c>
      <c r="E17" s="0" t="s">
        <v>2746</v>
      </c>
      <c r="F17" s="0" t="s">
        <v>2718</v>
      </c>
      <c r="G17" s="0" t="s">
        <v>1472</v>
      </c>
    </row>
    <row customHeight="1" ht="11.25">
      <c r="A18" s="373" t="s">
        <v>16</v>
      </c>
      <c r="B18" s="0" t="s">
        <v>2738</v>
      </c>
      <c r="C18" s="0" t="s">
        <v>2739</v>
      </c>
      <c r="D18" s="0" t="s">
        <v>2747</v>
      </c>
      <c r="E18" s="0" t="s">
        <v>2748</v>
      </c>
      <c r="F18" s="0" t="s">
        <v>2718</v>
      </c>
      <c r="G18" s="0" t="s">
        <v>1484</v>
      </c>
    </row>
    <row customHeight="1" ht="11.25">
      <c r="A19" s="373" t="s">
        <v>16</v>
      </c>
      <c r="B19" s="0" t="s">
        <v>2738</v>
      </c>
      <c r="C19" s="0" t="s">
        <v>2739</v>
      </c>
      <c r="D19" s="0" t="s">
        <v>2749</v>
      </c>
      <c r="E19" s="0" t="s">
        <v>2750</v>
      </c>
      <c r="F19" s="0" t="s">
        <v>2718</v>
      </c>
      <c r="G19" s="0" t="s">
        <v>1498</v>
      </c>
    </row>
    <row customHeight="1" ht="11.25">
      <c r="A20" s="373" t="s">
        <v>16</v>
      </c>
      <c r="B20" s="0" t="s">
        <v>2738</v>
      </c>
      <c r="C20" s="0" t="s">
        <v>2739</v>
      </c>
      <c r="D20" s="0" t="s">
        <v>2751</v>
      </c>
      <c r="E20" s="0" t="s">
        <v>2752</v>
      </c>
      <c r="F20" s="0" t="s">
        <v>2718</v>
      </c>
      <c r="G20" s="0" t="s">
        <v>1510</v>
      </c>
    </row>
    <row customHeight="1" ht="11.25">
      <c r="A21" s="373" t="s">
        <v>16</v>
      </c>
      <c r="B21" s="0" t="s">
        <v>2738</v>
      </c>
      <c r="C21" s="0" t="s">
        <v>2739</v>
      </c>
      <c r="D21" s="0" t="s">
        <v>2753</v>
      </c>
      <c r="E21" s="0" t="s">
        <v>2754</v>
      </c>
      <c r="F21" s="0" t="s">
        <v>2718</v>
      </c>
      <c r="G21" s="0" t="s">
        <v>1519</v>
      </c>
    </row>
    <row customHeight="1" ht="11.25">
      <c r="A22" s="373" t="s">
        <v>16</v>
      </c>
      <c r="B22" s="0" t="s">
        <v>2738</v>
      </c>
      <c r="C22" s="0" t="s">
        <v>2739</v>
      </c>
      <c r="D22" s="0" t="s">
        <v>2755</v>
      </c>
      <c r="E22" s="0" t="s">
        <v>2756</v>
      </c>
      <c r="F22" s="0" t="s">
        <v>2718</v>
      </c>
      <c r="G22" s="0" t="s">
        <v>1535</v>
      </c>
    </row>
    <row customHeight="1" ht="11.25">
      <c r="A23" s="373" t="s">
        <v>16</v>
      </c>
      <c r="B23" s="0" t="s">
        <v>102</v>
      </c>
      <c r="C23" s="0" t="s">
        <v>2757</v>
      </c>
      <c r="D23" s="0" t="s">
        <v>2758</v>
      </c>
      <c r="E23" s="0" t="s">
        <v>2759</v>
      </c>
      <c r="F23" s="0" t="s">
        <v>2718</v>
      </c>
      <c r="G23" s="0" t="s">
        <v>1542</v>
      </c>
    </row>
    <row customHeight="1" ht="11.25">
      <c r="A24" s="373" t="s">
        <v>16</v>
      </c>
      <c r="B24" s="0" t="s">
        <v>102</v>
      </c>
      <c r="C24" s="0" t="s">
        <v>2757</v>
      </c>
      <c r="D24" s="0" t="s">
        <v>103</v>
      </c>
      <c r="E24" s="0" t="s">
        <v>104</v>
      </c>
      <c r="F24" s="0" t="s">
        <v>2721</v>
      </c>
      <c r="G24" s="0" t="s">
        <v>101</v>
      </c>
    </row>
    <row customHeight="1" ht="11.25">
      <c r="A25" s="373" t="s">
        <v>16</v>
      </c>
      <c r="B25" s="0" t="s">
        <v>102</v>
      </c>
      <c r="C25" s="0" t="s">
        <v>2757</v>
      </c>
      <c r="D25" s="0" t="s">
        <v>102</v>
      </c>
      <c r="E25" s="0" t="s">
        <v>2757</v>
      </c>
      <c r="F25" s="0" t="s">
        <v>2715</v>
      </c>
      <c r="G25" s="0" t="s">
        <v>1556</v>
      </c>
    </row>
    <row customHeight="1" ht="11.25">
      <c r="A26" s="373" t="s">
        <v>16</v>
      </c>
      <c r="B26" s="0" t="s">
        <v>102</v>
      </c>
      <c r="C26" s="0" t="s">
        <v>2757</v>
      </c>
      <c r="D26" s="0" t="s">
        <v>2760</v>
      </c>
      <c r="E26" s="0" t="s">
        <v>2761</v>
      </c>
      <c r="F26" s="0" t="s">
        <v>2718</v>
      </c>
      <c r="G26" s="0" t="s">
        <v>1560</v>
      </c>
    </row>
    <row customHeight="1" ht="11.25">
      <c r="A27" s="373" t="s">
        <v>16</v>
      </c>
      <c r="B27" s="0" t="s">
        <v>102</v>
      </c>
      <c r="C27" s="0" t="s">
        <v>2757</v>
      </c>
      <c r="D27" s="0" t="s">
        <v>2762</v>
      </c>
      <c r="E27" s="0" t="s">
        <v>2763</v>
      </c>
      <c r="F27" s="0" t="s">
        <v>2718</v>
      </c>
      <c r="G27" s="0" t="s">
        <v>1565</v>
      </c>
    </row>
    <row customHeight="1" ht="11.25">
      <c r="A28" s="373" t="s">
        <v>16</v>
      </c>
      <c r="B28" s="0" t="s">
        <v>2764</v>
      </c>
      <c r="C28" s="0" t="s">
        <v>2765</v>
      </c>
      <c r="D28" s="0" t="s">
        <v>2764</v>
      </c>
      <c r="E28" s="0" t="s">
        <v>2765</v>
      </c>
      <c r="F28" s="0" t="s">
        <v>2712</v>
      </c>
      <c r="G28" s="0" t="s">
        <v>1573</v>
      </c>
    </row>
    <row customHeight="1" ht="11.25">
      <c r="A29" s="373" t="s">
        <v>16</v>
      </c>
      <c r="B29" s="0" t="s">
        <v>2766</v>
      </c>
      <c r="C29" s="0" t="s">
        <v>2767</v>
      </c>
      <c r="D29" s="0" t="s">
        <v>2768</v>
      </c>
      <c r="E29" s="0" t="s">
        <v>2769</v>
      </c>
      <c r="F29" s="0" t="s">
        <v>2718</v>
      </c>
      <c r="G29" s="0" t="s">
        <v>1575</v>
      </c>
    </row>
    <row customHeight="1" ht="11.25">
      <c r="A30" s="373" t="s">
        <v>16</v>
      </c>
      <c r="B30" s="0" t="s">
        <v>2766</v>
      </c>
      <c r="C30" s="0" t="s">
        <v>2767</v>
      </c>
      <c r="D30" s="0" t="s">
        <v>2770</v>
      </c>
      <c r="E30" s="0" t="s">
        <v>2771</v>
      </c>
      <c r="F30" s="0" t="s">
        <v>2742</v>
      </c>
      <c r="G30" s="0" t="s">
        <v>1578</v>
      </c>
    </row>
    <row customHeight="1" ht="11.25">
      <c r="A31" s="373" t="s">
        <v>16</v>
      </c>
      <c r="B31" s="0" t="s">
        <v>2766</v>
      </c>
      <c r="C31" s="0" t="s">
        <v>2767</v>
      </c>
      <c r="D31" s="0" t="s">
        <v>2766</v>
      </c>
      <c r="E31" s="0" t="s">
        <v>2767</v>
      </c>
      <c r="F31" s="0" t="s">
        <v>2715</v>
      </c>
      <c r="G31" s="0" t="s">
        <v>1583</v>
      </c>
    </row>
    <row customHeight="1" ht="11.25">
      <c r="A32" s="373" t="s">
        <v>16</v>
      </c>
      <c r="B32" s="0" t="s">
        <v>2766</v>
      </c>
      <c r="C32" s="0" t="s">
        <v>2767</v>
      </c>
      <c r="D32" s="0" t="s">
        <v>2772</v>
      </c>
      <c r="E32" s="0" t="s">
        <v>2773</v>
      </c>
      <c r="F32" s="0" t="s">
        <v>2718</v>
      </c>
      <c r="G32" s="0" t="s">
        <v>1585</v>
      </c>
    </row>
    <row customHeight="1" ht="11.25">
      <c r="A33" s="373" t="s">
        <v>16</v>
      </c>
      <c r="B33" s="0" t="s">
        <v>2774</v>
      </c>
      <c r="C33" s="0" t="s">
        <v>2775</v>
      </c>
      <c r="D33" s="0" t="s">
        <v>2774</v>
      </c>
      <c r="E33" s="0" t="s">
        <v>2775</v>
      </c>
      <c r="F33" s="0" t="s">
        <v>2712</v>
      </c>
      <c r="G33" s="0" t="s">
        <v>1587</v>
      </c>
    </row>
    <row customHeight="1" ht="11.25">
      <c r="A34" s="373" t="s">
        <v>16</v>
      </c>
      <c r="B34" s="0" t="s">
        <v>2776</v>
      </c>
      <c r="C34" s="0" t="s">
        <v>2777</v>
      </c>
      <c r="D34" s="0" t="s">
        <v>2778</v>
      </c>
      <c r="E34" s="0" t="s">
        <v>2779</v>
      </c>
      <c r="F34" s="0" t="s">
        <v>2721</v>
      </c>
      <c r="G34" s="0" t="s">
        <v>1589</v>
      </c>
    </row>
    <row customHeight="1" ht="11.25">
      <c r="A35" s="373" t="s">
        <v>16</v>
      </c>
      <c r="B35" s="0" t="s">
        <v>2776</v>
      </c>
      <c r="C35" s="0" t="s">
        <v>2777</v>
      </c>
      <c r="D35" s="0" t="s">
        <v>2780</v>
      </c>
      <c r="E35" s="0" t="s">
        <v>2781</v>
      </c>
      <c r="F35" s="0" t="s">
        <v>2718</v>
      </c>
      <c r="G35" s="0" t="s">
        <v>1594</v>
      </c>
    </row>
    <row customHeight="1" ht="11.25">
      <c r="A36" s="373" t="s">
        <v>16</v>
      </c>
      <c r="B36" s="0" t="s">
        <v>2776</v>
      </c>
      <c r="C36" s="0" t="s">
        <v>2777</v>
      </c>
      <c r="D36" s="0" t="s">
        <v>2776</v>
      </c>
      <c r="E36" s="0" t="s">
        <v>2777</v>
      </c>
      <c r="F36" s="0" t="s">
        <v>2715</v>
      </c>
      <c r="G36" s="0" t="s">
        <v>1599</v>
      </c>
    </row>
    <row customHeight="1" ht="11.25">
      <c r="A37" s="373" t="s">
        <v>16</v>
      </c>
      <c r="B37" s="0" t="s">
        <v>2776</v>
      </c>
      <c r="C37" s="0" t="s">
        <v>2777</v>
      </c>
      <c r="D37" s="0" t="s">
        <v>2782</v>
      </c>
      <c r="E37" s="0" t="s">
        <v>2783</v>
      </c>
      <c r="F37" s="0" t="s">
        <v>2718</v>
      </c>
      <c r="G37" s="0" t="s">
        <v>1603</v>
      </c>
    </row>
    <row customHeight="1" ht="11.25">
      <c r="A38" s="373" t="s">
        <v>16</v>
      </c>
      <c r="B38" s="0" t="s">
        <v>2784</v>
      </c>
      <c r="C38" s="0" t="s">
        <v>2785</v>
      </c>
      <c r="D38" s="0" t="s">
        <v>2786</v>
      </c>
      <c r="E38" s="0" t="s">
        <v>2787</v>
      </c>
      <c r="F38" s="0" t="s">
        <v>2718</v>
      </c>
      <c r="G38" s="0" t="s">
        <v>1611</v>
      </c>
    </row>
    <row customHeight="1" ht="11.25">
      <c r="A39" s="373" t="s">
        <v>16</v>
      </c>
      <c r="B39" s="0" t="s">
        <v>2784</v>
      </c>
      <c r="C39" s="0" t="s">
        <v>2785</v>
      </c>
      <c r="D39" s="0" t="s">
        <v>2788</v>
      </c>
      <c r="E39" s="0" t="s">
        <v>2789</v>
      </c>
      <c r="F39" s="0" t="s">
        <v>2718</v>
      </c>
      <c r="G39" s="0" t="s">
        <v>1617</v>
      </c>
    </row>
    <row customHeight="1" ht="11.25">
      <c r="A40" s="373" t="s">
        <v>16</v>
      </c>
      <c r="B40" s="0" t="s">
        <v>2784</v>
      </c>
      <c r="C40" s="0" t="s">
        <v>2785</v>
      </c>
      <c r="D40" s="0" t="s">
        <v>2790</v>
      </c>
      <c r="E40" s="0" t="s">
        <v>2791</v>
      </c>
      <c r="F40" s="0" t="s">
        <v>2718</v>
      </c>
      <c r="G40" s="0" t="s">
        <v>1622</v>
      </c>
    </row>
    <row customHeight="1" ht="11.25">
      <c r="A41" s="373" t="s">
        <v>16</v>
      </c>
      <c r="B41" s="0" t="s">
        <v>2784</v>
      </c>
      <c r="C41" s="0" t="s">
        <v>2785</v>
      </c>
      <c r="D41" s="0" t="s">
        <v>2784</v>
      </c>
      <c r="E41" s="0" t="s">
        <v>2785</v>
      </c>
      <c r="F41" s="0" t="s">
        <v>2715</v>
      </c>
      <c r="G41" s="0" t="s">
        <v>1626</v>
      </c>
    </row>
    <row customHeight="1" ht="11.25">
      <c r="A42" s="373" t="s">
        <v>16</v>
      </c>
      <c r="B42" s="0" t="s">
        <v>2784</v>
      </c>
      <c r="C42" s="0" t="s">
        <v>2785</v>
      </c>
      <c r="D42" s="0" t="s">
        <v>2792</v>
      </c>
      <c r="E42" s="0" t="s">
        <v>2793</v>
      </c>
      <c r="F42" s="0" t="s">
        <v>2721</v>
      </c>
      <c r="G42" s="0" t="s">
        <v>1629</v>
      </c>
    </row>
    <row customHeight="1" ht="11.25">
      <c r="A43" s="373" t="s">
        <v>16</v>
      </c>
      <c r="B43" s="0" t="s">
        <v>2784</v>
      </c>
      <c r="C43" s="0" t="s">
        <v>2785</v>
      </c>
      <c r="D43" s="0" t="s">
        <v>2794</v>
      </c>
      <c r="E43" s="0" t="s">
        <v>2795</v>
      </c>
      <c r="F43" s="0" t="s">
        <v>2718</v>
      </c>
      <c r="G43" s="0" t="s">
        <v>1636</v>
      </c>
    </row>
    <row customHeight="1" ht="11.25">
      <c r="A44" s="373" t="s">
        <v>16</v>
      </c>
      <c r="B44" s="0" t="s">
        <v>2796</v>
      </c>
      <c r="C44" s="0" t="s">
        <v>2797</v>
      </c>
      <c r="D44" s="0" t="s">
        <v>2796</v>
      </c>
      <c r="E44" s="0" t="s">
        <v>2797</v>
      </c>
      <c r="F44" s="0" t="s">
        <v>2712</v>
      </c>
      <c r="G44" s="0" t="s">
        <v>1645</v>
      </c>
    </row>
    <row customHeight="1" ht="11.25">
      <c r="A45" s="373" t="s">
        <v>16</v>
      </c>
      <c r="B45" s="0" t="s">
        <v>2798</v>
      </c>
      <c r="C45" s="0" t="s">
        <v>2799</v>
      </c>
      <c r="D45" s="0" t="s">
        <v>2800</v>
      </c>
      <c r="E45" s="0" t="s">
        <v>2801</v>
      </c>
      <c r="F45" s="0" t="s">
        <v>2721</v>
      </c>
      <c r="G45" s="0" t="s">
        <v>1650</v>
      </c>
    </row>
    <row customHeight="1" ht="11.25">
      <c r="A46" s="373" t="s">
        <v>16</v>
      </c>
      <c r="B46" s="0" t="s">
        <v>2798</v>
      </c>
      <c r="C46" s="0" t="s">
        <v>2799</v>
      </c>
      <c r="D46" s="0" t="s">
        <v>2798</v>
      </c>
      <c r="E46" s="0" t="s">
        <v>2799</v>
      </c>
      <c r="F46" s="0" t="s">
        <v>2715</v>
      </c>
      <c r="G46" s="0" t="s">
        <v>1654</v>
      </c>
    </row>
    <row customHeight="1" ht="11.25">
      <c r="A47" s="373" t="s">
        <v>16</v>
      </c>
      <c r="B47" s="0" t="s">
        <v>2798</v>
      </c>
      <c r="C47" s="0" t="s">
        <v>2799</v>
      </c>
      <c r="D47" s="0" t="s">
        <v>2802</v>
      </c>
      <c r="E47" s="0" t="s">
        <v>2803</v>
      </c>
      <c r="F47" s="0" t="s">
        <v>2718</v>
      </c>
      <c r="G47" s="0" t="s">
        <v>1660</v>
      </c>
    </row>
    <row customHeight="1" ht="11.25">
      <c r="A48" s="373" t="s">
        <v>16</v>
      </c>
      <c r="B48" s="0" t="s">
        <v>2798</v>
      </c>
      <c r="C48" s="0" t="s">
        <v>2799</v>
      </c>
      <c r="D48" s="0" t="s">
        <v>2804</v>
      </c>
      <c r="E48" s="0" t="s">
        <v>2805</v>
      </c>
      <c r="F48" s="0" t="s">
        <v>2718</v>
      </c>
      <c r="G48" s="0" t="s">
        <v>1665</v>
      </c>
    </row>
    <row customHeight="1" ht="11.25">
      <c r="A49" s="373" t="s">
        <v>16</v>
      </c>
      <c r="B49" s="0" t="s">
        <v>2798</v>
      </c>
      <c r="C49" s="0" t="s">
        <v>2799</v>
      </c>
      <c r="D49" s="0" t="s">
        <v>2806</v>
      </c>
      <c r="E49" s="0" t="s">
        <v>2807</v>
      </c>
      <c r="F49" s="0" t="s">
        <v>2718</v>
      </c>
      <c r="G49" s="0" t="s">
        <v>1667</v>
      </c>
    </row>
    <row customHeight="1" ht="11.25">
      <c r="A50" s="373" t="s">
        <v>16</v>
      </c>
      <c r="B50" s="0" t="s">
        <v>2808</v>
      </c>
      <c r="C50" s="0" t="s">
        <v>2809</v>
      </c>
      <c r="D50" s="0" t="s">
        <v>2808</v>
      </c>
      <c r="E50" s="0" t="s">
        <v>2809</v>
      </c>
      <c r="F50" s="0" t="s">
        <v>2712</v>
      </c>
      <c r="G50" s="0" t="s">
        <v>1671</v>
      </c>
    </row>
    <row customHeight="1" ht="11.25">
      <c r="A51" s="373" t="s">
        <v>16</v>
      </c>
      <c r="B51" s="0" t="s">
        <v>2810</v>
      </c>
      <c r="C51" s="0" t="s">
        <v>2811</v>
      </c>
      <c r="D51" s="0" t="s">
        <v>2812</v>
      </c>
      <c r="E51" s="0" t="s">
        <v>2813</v>
      </c>
      <c r="F51" s="0" t="s">
        <v>2718</v>
      </c>
      <c r="G51" s="0" t="s">
        <v>1675</v>
      </c>
    </row>
    <row customHeight="1" ht="11.25">
      <c r="A52" s="373" t="s">
        <v>16</v>
      </c>
      <c r="B52" s="0" t="s">
        <v>2810</v>
      </c>
      <c r="C52" s="0" t="s">
        <v>2811</v>
      </c>
      <c r="D52" s="0" t="s">
        <v>2814</v>
      </c>
      <c r="E52" s="0" t="s">
        <v>2815</v>
      </c>
      <c r="F52" s="0" t="s">
        <v>2718</v>
      </c>
      <c r="G52" s="0" t="s">
        <v>1679</v>
      </c>
    </row>
    <row customHeight="1" ht="11.25">
      <c r="A53" s="373" t="s">
        <v>16</v>
      </c>
      <c r="B53" s="0" t="s">
        <v>2810</v>
      </c>
      <c r="C53" s="0" t="s">
        <v>2811</v>
      </c>
      <c r="D53" s="0" t="s">
        <v>2816</v>
      </c>
      <c r="E53" s="0" t="s">
        <v>2817</v>
      </c>
      <c r="F53" s="0" t="s">
        <v>2742</v>
      </c>
      <c r="G53" s="0" t="s">
        <v>1681</v>
      </c>
    </row>
    <row customHeight="1" ht="11.25">
      <c r="A54" s="373" t="s">
        <v>16</v>
      </c>
      <c r="B54" s="0" t="s">
        <v>2810</v>
      </c>
      <c r="C54" s="0" t="s">
        <v>2811</v>
      </c>
      <c r="D54" s="0" t="s">
        <v>2810</v>
      </c>
      <c r="E54" s="0" t="s">
        <v>2811</v>
      </c>
      <c r="F54" s="0" t="s">
        <v>2715</v>
      </c>
      <c r="G54" s="0" t="s">
        <v>1684</v>
      </c>
    </row>
    <row customHeight="1" ht="11.25">
      <c r="A55" s="373" t="s">
        <v>16</v>
      </c>
      <c r="B55" s="0" t="s">
        <v>2810</v>
      </c>
      <c r="C55" s="0" t="s">
        <v>2811</v>
      </c>
      <c r="D55" s="0" t="s">
        <v>2818</v>
      </c>
      <c r="E55" s="0" t="s">
        <v>2819</v>
      </c>
      <c r="F55" s="0" t="s">
        <v>2718</v>
      </c>
      <c r="G55" s="0" t="s">
        <v>1688</v>
      </c>
    </row>
    <row customHeight="1" ht="11.25">
      <c r="A56" s="373" t="s">
        <v>16</v>
      </c>
      <c r="B56" s="0" t="s">
        <v>2810</v>
      </c>
      <c r="C56" s="0" t="s">
        <v>2811</v>
      </c>
      <c r="D56" s="0" t="s">
        <v>2820</v>
      </c>
      <c r="E56" s="0" t="s">
        <v>2821</v>
      </c>
      <c r="F56" s="0" t="s">
        <v>2718</v>
      </c>
      <c r="G56" s="0" t="s">
        <v>1691</v>
      </c>
    </row>
    <row customHeight="1" ht="11.25">
      <c r="A57" s="373" t="s">
        <v>16</v>
      </c>
      <c r="B57" s="0" t="s">
        <v>2810</v>
      </c>
      <c r="C57" s="0" t="s">
        <v>2811</v>
      </c>
      <c r="D57" s="0" t="s">
        <v>2822</v>
      </c>
      <c r="E57" s="0" t="s">
        <v>2823</v>
      </c>
      <c r="F57" s="0" t="s">
        <v>2718</v>
      </c>
      <c r="G57" s="0" t="s">
        <v>1694</v>
      </c>
    </row>
    <row customHeight="1" ht="11.25">
      <c r="A58" s="373" t="s">
        <v>16</v>
      </c>
      <c r="B58" s="0" t="s">
        <v>2824</v>
      </c>
      <c r="C58" s="0" t="s">
        <v>2825</v>
      </c>
      <c r="D58" s="0" t="s">
        <v>2824</v>
      </c>
      <c r="E58" s="0" t="s">
        <v>2825</v>
      </c>
      <c r="F58" s="0" t="s">
        <v>2712</v>
      </c>
      <c r="G58" s="0" t="s">
        <v>1697</v>
      </c>
    </row>
    <row customHeight="1" ht="11.25">
      <c r="A59" s="373" t="s">
        <v>16</v>
      </c>
      <c r="B59" s="0" t="s">
        <v>2826</v>
      </c>
      <c r="C59" s="0" t="s">
        <v>2827</v>
      </c>
      <c r="D59" s="0" t="s">
        <v>2828</v>
      </c>
      <c r="E59" s="0" t="s">
        <v>2829</v>
      </c>
      <c r="F59" s="0" t="s">
        <v>2718</v>
      </c>
      <c r="G59" s="0" t="s">
        <v>1701</v>
      </c>
    </row>
    <row customHeight="1" ht="11.25">
      <c r="A60" s="373" t="s">
        <v>16</v>
      </c>
      <c r="B60" s="0" t="s">
        <v>2826</v>
      </c>
      <c r="C60" s="0" t="s">
        <v>2827</v>
      </c>
      <c r="D60" s="0" t="s">
        <v>2830</v>
      </c>
      <c r="E60" s="0" t="s">
        <v>2831</v>
      </c>
      <c r="F60" s="0" t="s">
        <v>2718</v>
      </c>
      <c r="G60" s="0" t="s">
        <v>1704</v>
      </c>
    </row>
    <row customHeight="1" ht="11.25">
      <c r="A61" s="373" t="s">
        <v>16</v>
      </c>
      <c r="B61" s="0" t="s">
        <v>2826</v>
      </c>
      <c r="C61" s="0" t="s">
        <v>2827</v>
      </c>
      <c r="D61" s="0" t="s">
        <v>2832</v>
      </c>
      <c r="E61" s="0" t="s">
        <v>2833</v>
      </c>
      <c r="F61" s="0" t="s">
        <v>2742</v>
      </c>
      <c r="G61" s="0" t="s">
        <v>2834</v>
      </c>
    </row>
    <row customHeight="1" ht="11.25">
      <c r="A62" s="373" t="s">
        <v>16</v>
      </c>
      <c r="B62" s="0" t="s">
        <v>2826</v>
      </c>
      <c r="C62" s="0" t="s">
        <v>2827</v>
      </c>
      <c r="D62" s="0" t="s">
        <v>2835</v>
      </c>
      <c r="E62" s="0" t="s">
        <v>2836</v>
      </c>
      <c r="F62" s="0" t="s">
        <v>2718</v>
      </c>
      <c r="G62" s="0" t="s">
        <v>2837</v>
      </c>
    </row>
    <row customHeight="1" ht="11.25">
      <c r="A63" s="373" t="s">
        <v>16</v>
      </c>
      <c r="B63" s="0" t="s">
        <v>2826</v>
      </c>
      <c r="C63" s="0" t="s">
        <v>2827</v>
      </c>
      <c r="D63" s="0" t="s">
        <v>2826</v>
      </c>
      <c r="E63" s="0" t="s">
        <v>2827</v>
      </c>
      <c r="F63" s="0" t="s">
        <v>2715</v>
      </c>
      <c r="G63" s="0" t="s">
        <v>2838</v>
      </c>
    </row>
    <row customHeight="1" ht="11.25">
      <c r="A64" s="373" t="s">
        <v>16</v>
      </c>
      <c r="B64" s="0" t="s">
        <v>2839</v>
      </c>
      <c r="C64" s="0" t="s">
        <v>2840</v>
      </c>
      <c r="D64" s="0" t="s">
        <v>2841</v>
      </c>
      <c r="E64" s="0" t="s">
        <v>2842</v>
      </c>
      <c r="F64" s="0" t="s">
        <v>2718</v>
      </c>
      <c r="G64" s="0" t="s">
        <v>2843</v>
      </c>
    </row>
    <row customHeight="1" ht="11.25">
      <c r="A65" s="373" t="s">
        <v>16</v>
      </c>
      <c r="B65" s="0" t="s">
        <v>2839</v>
      </c>
      <c r="C65" s="0" t="s">
        <v>2840</v>
      </c>
      <c r="D65" s="0" t="s">
        <v>2844</v>
      </c>
      <c r="E65" s="0" t="s">
        <v>2845</v>
      </c>
      <c r="F65" s="0" t="s">
        <v>2718</v>
      </c>
      <c r="G65" s="0" t="s">
        <v>2846</v>
      </c>
    </row>
    <row customHeight="1" ht="11.25">
      <c r="A66" s="373" t="s">
        <v>16</v>
      </c>
      <c r="B66" s="0" t="s">
        <v>2839</v>
      </c>
      <c r="C66" s="0" t="s">
        <v>2840</v>
      </c>
      <c r="D66" s="0" t="s">
        <v>2847</v>
      </c>
      <c r="E66" s="0" t="s">
        <v>2848</v>
      </c>
      <c r="F66" s="0" t="s">
        <v>2718</v>
      </c>
      <c r="G66" s="0" t="s">
        <v>2849</v>
      </c>
    </row>
    <row customHeight="1" ht="11.25">
      <c r="A67" s="373" t="s">
        <v>16</v>
      </c>
      <c r="B67" s="0" t="s">
        <v>2839</v>
      </c>
      <c r="C67" s="0" t="s">
        <v>2840</v>
      </c>
      <c r="D67" s="0" t="s">
        <v>2850</v>
      </c>
      <c r="E67" s="0" t="s">
        <v>2851</v>
      </c>
      <c r="F67" s="0" t="s">
        <v>2742</v>
      </c>
      <c r="G67" s="0" t="s">
        <v>2023</v>
      </c>
    </row>
    <row customHeight="1" ht="11.25">
      <c r="A68" s="373" t="s">
        <v>16</v>
      </c>
      <c r="B68" s="0" t="s">
        <v>2839</v>
      </c>
      <c r="C68" s="0" t="s">
        <v>2840</v>
      </c>
      <c r="D68" s="0" t="s">
        <v>2839</v>
      </c>
      <c r="E68" s="0" t="s">
        <v>2840</v>
      </c>
      <c r="F68" s="0" t="s">
        <v>2715</v>
      </c>
      <c r="G68" s="0" t="s">
        <v>2852</v>
      </c>
    </row>
    <row customHeight="1" ht="11.25">
      <c r="A69" s="373" t="s">
        <v>16</v>
      </c>
      <c r="B69" s="0" t="s">
        <v>2839</v>
      </c>
      <c r="C69" s="0" t="s">
        <v>2840</v>
      </c>
      <c r="D69" s="0" t="s">
        <v>2853</v>
      </c>
      <c r="E69" s="0" t="s">
        <v>2854</v>
      </c>
      <c r="F69" s="0" t="s">
        <v>2718</v>
      </c>
      <c r="G69" s="0" t="s">
        <v>2226</v>
      </c>
    </row>
    <row customHeight="1" ht="11.25">
      <c r="A70" s="373" t="s">
        <v>16</v>
      </c>
      <c r="B70" s="0" t="s">
        <v>2855</v>
      </c>
      <c r="C70" s="0" t="s">
        <v>2856</v>
      </c>
      <c r="D70" s="0" t="s">
        <v>2855</v>
      </c>
      <c r="E70" s="0" t="s">
        <v>2856</v>
      </c>
      <c r="F70" s="0" t="s">
        <v>2712</v>
      </c>
      <c r="G70" s="0" t="s">
        <v>2857</v>
      </c>
    </row>
    <row customHeight="1" ht="11.25">
      <c r="A71" s="373" t="s">
        <v>16</v>
      </c>
      <c r="B71" s="0" t="s">
        <v>2858</v>
      </c>
      <c r="C71" s="0" t="s">
        <v>2859</v>
      </c>
      <c r="D71" s="0" t="s">
        <v>2860</v>
      </c>
      <c r="E71" s="0" t="s">
        <v>2861</v>
      </c>
      <c r="F71" s="0" t="s">
        <v>2718</v>
      </c>
      <c r="G71" s="0" t="s">
        <v>2862</v>
      </c>
    </row>
    <row customHeight="1" ht="11.25">
      <c r="A72" s="373" t="s">
        <v>16</v>
      </c>
      <c r="B72" s="0" t="s">
        <v>2858</v>
      </c>
      <c r="C72" s="0" t="s">
        <v>2859</v>
      </c>
      <c r="D72" s="0" t="s">
        <v>2863</v>
      </c>
      <c r="E72" s="0" t="s">
        <v>2864</v>
      </c>
      <c r="F72" s="0" t="s">
        <v>2718</v>
      </c>
      <c r="G72" s="0" t="s">
        <v>2865</v>
      </c>
    </row>
    <row customHeight="1" ht="11.25">
      <c r="A73" s="373" t="s">
        <v>16</v>
      </c>
      <c r="B73" s="0" t="s">
        <v>2858</v>
      </c>
      <c r="C73" s="0" t="s">
        <v>2859</v>
      </c>
      <c r="D73" s="0" t="s">
        <v>2866</v>
      </c>
      <c r="E73" s="0" t="s">
        <v>2867</v>
      </c>
      <c r="F73" s="0" t="s">
        <v>2718</v>
      </c>
      <c r="G73" s="0" t="s">
        <v>2868</v>
      </c>
    </row>
    <row customHeight="1" ht="11.25">
      <c r="A74" s="373" t="s">
        <v>16</v>
      </c>
      <c r="B74" s="0" t="s">
        <v>2858</v>
      </c>
      <c r="C74" s="0" t="s">
        <v>2859</v>
      </c>
      <c r="D74" s="0" t="s">
        <v>2858</v>
      </c>
      <c r="E74" s="0" t="s">
        <v>2859</v>
      </c>
      <c r="F74" s="0" t="s">
        <v>2715</v>
      </c>
      <c r="G74" s="0" t="s">
        <v>2869</v>
      </c>
    </row>
    <row customHeight="1" ht="11.25">
      <c r="A75" s="373" t="s">
        <v>16</v>
      </c>
      <c r="B75" s="0" t="s">
        <v>2858</v>
      </c>
      <c r="C75" s="0" t="s">
        <v>2859</v>
      </c>
      <c r="D75" s="0" t="s">
        <v>2870</v>
      </c>
      <c r="E75" s="0" t="s">
        <v>2871</v>
      </c>
      <c r="F75" s="0" t="s">
        <v>2742</v>
      </c>
      <c r="G75" s="0" t="s">
        <v>2872</v>
      </c>
    </row>
    <row customHeight="1" ht="11.25">
      <c r="A76" s="373" t="s">
        <v>16</v>
      </c>
      <c r="B76" s="0" t="s">
        <v>2858</v>
      </c>
      <c r="C76" s="0" t="s">
        <v>2859</v>
      </c>
      <c r="D76" s="0" t="s">
        <v>2853</v>
      </c>
      <c r="E76" s="0" t="s">
        <v>2873</v>
      </c>
      <c r="F76" s="0" t="s">
        <v>2718</v>
      </c>
      <c r="G76" s="0" t="s">
        <v>2874</v>
      </c>
    </row>
    <row customHeight="1" ht="11.25">
      <c r="A77" s="373" t="s">
        <v>16</v>
      </c>
      <c r="B77" s="0" t="s">
        <v>2875</v>
      </c>
      <c r="C77" s="0" t="s">
        <v>2876</v>
      </c>
      <c r="D77" s="0" t="s">
        <v>2877</v>
      </c>
      <c r="E77" s="0" t="s">
        <v>2878</v>
      </c>
      <c r="F77" s="0" t="s">
        <v>2718</v>
      </c>
      <c r="G77" s="0" t="s">
        <v>2879</v>
      </c>
    </row>
    <row customHeight="1" ht="11.25">
      <c r="A78" s="373" t="s">
        <v>16</v>
      </c>
      <c r="B78" s="0" t="s">
        <v>2875</v>
      </c>
      <c r="C78" s="0" t="s">
        <v>2876</v>
      </c>
      <c r="D78" s="0" t="s">
        <v>2880</v>
      </c>
      <c r="E78" s="0" t="s">
        <v>2881</v>
      </c>
      <c r="F78" s="0" t="s">
        <v>2718</v>
      </c>
      <c r="G78" s="0" t="s">
        <v>2882</v>
      </c>
    </row>
    <row customHeight="1" ht="11.25">
      <c r="A79" s="373" t="s">
        <v>16</v>
      </c>
      <c r="B79" s="0" t="s">
        <v>2875</v>
      </c>
      <c r="C79" s="0" t="s">
        <v>2876</v>
      </c>
      <c r="D79" s="0" t="s">
        <v>2883</v>
      </c>
      <c r="E79" s="0" t="s">
        <v>2884</v>
      </c>
      <c r="F79" s="0" t="s">
        <v>2718</v>
      </c>
      <c r="G79" s="0" t="s">
        <v>2885</v>
      </c>
    </row>
    <row customHeight="1" ht="11.25">
      <c r="A80" s="373" t="s">
        <v>16</v>
      </c>
      <c r="B80" s="0" t="s">
        <v>2875</v>
      </c>
      <c r="C80" s="0" t="s">
        <v>2876</v>
      </c>
      <c r="D80" s="0" t="s">
        <v>2886</v>
      </c>
      <c r="E80" s="0" t="s">
        <v>2887</v>
      </c>
      <c r="F80" s="0" t="s">
        <v>2742</v>
      </c>
      <c r="G80" s="0" t="s">
        <v>2888</v>
      </c>
    </row>
    <row customHeight="1" ht="11.25">
      <c r="A81" s="373" t="s">
        <v>16</v>
      </c>
      <c r="B81" s="0" t="s">
        <v>2875</v>
      </c>
      <c r="C81" s="0" t="s">
        <v>2876</v>
      </c>
      <c r="D81" s="0" t="s">
        <v>2889</v>
      </c>
      <c r="E81" s="0" t="s">
        <v>2890</v>
      </c>
      <c r="F81" s="0" t="s">
        <v>2718</v>
      </c>
      <c r="G81" s="0" t="s">
        <v>2891</v>
      </c>
    </row>
    <row customHeight="1" ht="11.25">
      <c r="A82" s="373" t="s">
        <v>16</v>
      </c>
      <c r="B82" s="0" t="s">
        <v>2875</v>
      </c>
      <c r="C82" s="0" t="s">
        <v>2876</v>
      </c>
      <c r="D82" s="0" t="s">
        <v>2875</v>
      </c>
      <c r="E82" s="0" t="s">
        <v>2876</v>
      </c>
      <c r="F82" s="0" t="s">
        <v>2715</v>
      </c>
      <c r="G82" s="0" t="s">
        <v>2892</v>
      </c>
    </row>
    <row customHeight="1" ht="11.25">
      <c r="A83" s="373" t="s">
        <v>16</v>
      </c>
      <c r="B83" s="0" t="s">
        <v>2893</v>
      </c>
      <c r="C83" s="0" t="s">
        <v>2894</v>
      </c>
      <c r="D83" s="0" t="s">
        <v>2895</v>
      </c>
      <c r="E83" s="0" t="s">
        <v>2896</v>
      </c>
      <c r="F83" s="0" t="s">
        <v>2718</v>
      </c>
      <c r="G83" s="0" t="s">
        <v>2897</v>
      </c>
    </row>
    <row customHeight="1" ht="11.25">
      <c r="A84" s="373" t="s">
        <v>16</v>
      </c>
      <c r="B84" s="0" t="s">
        <v>2893</v>
      </c>
      <c r="C84" s="0" t="s">
        <v>2894</v>
      </c>
      <c r="D84" s="0" t="s">
        <v>2898</v>
      </c>
      <c r="E84" s="0" t="s">
        <v>2899</v>
      </c>
      <c r="F84" s="0" t="s">
        <v>2718</v>
      </c>
      <c r="G84" s="0" t="s">
        <v>2900</v>
      </c>
    </row>
    <row customHeight="1" ht="11.25">
      <c r="A85" s="373" t="s">
        <v>16</v>
      </c>
      <c r="B85" s="0" t="s">
        <v>2893</v>
      </c>
      <c r="C85" s="0" t="s">
        <v>2894</v>
      </c>
      <c r="D85" s="0" t="s">
        <v>2901</v>
      </c>
      <c r="E85" s="0" t="s">
        <v>2902</v>
      </c>
      <c r="F85" s="0" t="s">
        <v>2721</v>
      </c>
      <c r="G85" s="0" t="s">
        <v>2903</v>
      </c>
    </row>
    <row customHeight="1" ht="11.25">
      <c r="A86" s="373" t="s">
        <v>16</v>
      </c>
      <c r="B86" s="0" t="s">
        <v>2893</v>
      </c>
      <c r="C86" s="0" t="s">
        <v>2894</v>
      </c>
      <c r="D86" s="0" t="s">
        <v>2904</v>
      </c>
      <c r="E86" s="0" t="s">
        <v>2905</v>
      </c>
      <c r="F86" s="0" t="s">
        <v>2718</v>
      </c>
      <c r="G86" s="0" t="s">
        <v>2906</v>
      </c>
    </row>
    <row customHeight="1" ht="11.25">
      <c r="A87" s="373" t="s">
        <v>16</v>
      </c>
      <c r="B87" s="0" t="s">
        <v>2893</v>
      </c>
      <c r="C87" s="0" t="s">
        <v>2894</v>
      </c>
      <c r="D87" s="0" t="s">
        <v>2893</v>
      </c>
      <c r="E87" s="0" t="s">
        <v>2894</v>
      </c>
      <c r="F87" s="0" t="s">
        <v>2715</v>
      </c>
      <c r="G87" s="0" t="s">
        <v>2907</v>
      </c>
    </row>
    <row customHeight="1" ht="11.25">
      <c r="A88" s="373" t="s">
        <v>16</v>
      </c>
      <c r="B88" s="0" t="s">
        <v>2893</v>
      </c>
      <c r="C88" s="0" t="s">
        <v>2894</v>
      </c>
      <c r="D88" s="0" t="s">
        <v>2908</v>
      </c>
      <c r="E88" s="0" t="s">
        <v>2909</v>
      </c>
      <c r="F88" s="0" t="s">
        <v>2718</v>
      </c>
      <c r="G88" s="0" t="s">
        <v>2910</v>
      </c>
    </row>
    <row customHeight="1" ht="11.25">
      <c r="A89" s="373" t="s">
        <v>16</v>
      </c>
      <c r="B89" s="0" t="s">
        <v>2911</v>
      </c>
      <c r="C89" s="0" t="s">
        <v>2912</v>
      </c>
      <c r="D89" s="0" t="s">
        <v>2911</v>
      </c>
      <c r="E89" s="0" t="s">
        <v>2912</v>
      </c>
      <c r="F89" s="0" t="s">
        <v>2712</v>
      </c>
      <c r="G89" s="0" t="s">
        <v>2913</v>
      </c>
    </row>
    <row customHeight="1" ht="11.25">
      <c r="A90" s="373" t="s">
        <v>16</v>
      </c>
      <c r="B90" s="0" t="s">
        <v>2914</v>
      </c>
      <c r="C90" s="0" t="s">
        <v>2915</v>
      </c>
      <c r="D90" s="0" t="s">
        <v>2916</v>
      </c>
      <c r="E90" s="0" t="s">
        <v>2917</v>
      </c>
      <c r="F90" s="0" t="s">
        <v>2718</v>
      </c>
      <c r="G90" s="0" t="s">
        <v>2918</v>
      </c>
    </row>
    <row customHeight="1" ht="11.25">
      <c r="A91" s="373" t="s">
        <v>16</v>
      </c>
      <c r="B91" s="0" t="s">
        <v>2914</v>
      </c>
      <c r="C91" s="0" t="s">
        <v>2915</v>
      </c>
      <c r="D91" s="0" t="s">
        <v>2919</v>
      </c>
      <c r="E91" s="0" t="s">
        <v>2920</v>
      </c>
      <c r="F91" s="0" t="s">
        <v>2718</v>
      </c>
      <c r="G91" s="0" t="s">
        <v>2921</v>
      </c>
    </row>
    <row customHeight="1" ht="11.25">
      <c r="A92" s="373" t="s">
        <v>16</v>
      </c>
      <c r="B92" s="0" t="s">
        <v>2914</v>
      </c>
      <c r="C92" s="0" t="s">
        <v>2915</v>
      </c>
      <c r="D92" s="0" t="s">
        <v>2922</v>
      </c>
      <c r="E92" s="0" t="s">
        <v>2923</v>
      </c>
      <c r="F92" s="0" t="s">
        <v>2718</v>
      </c>
      <c r="G92" s="0" t="s">
        <v>2924</v>
      </c>
    </row>
    <row customHeight="1" ht="11.25">
      <c r="A93" s="373" t="s">
        <v>16</v>
      </c>
      <c r="B93" s="0" t="s">
        <v>2914</v>
      </c>
      <c r="C93" s="0" t="s">
        <v>2915</v>
      </c>
      <c r="D93" s="0" t="s">
        <v>2914</v>
      </c>
      <c r="E93" s="0" t="s">
        <v>2915</v>
      </c>
      <c r="F93" s="0" t="s">
        <v>2715</v>
      </c>
      <c r="G93" s="0" t="s">
        <v>2925</v>
      </c>
    </row>
    <row customHeight="1" ht="11.25">
      <c r="A94" s="373" t="s">
        <v>16</v>
      </c>
      <c r="B94" s="0" t="s">
        <v>2914</v>
      </c>
      <c r="C94" s="0" t="s">
        <v>2915</v>
      </c>
      <c r="D94" s="0" t="s">
        <v>2926</v>
      </c>
      <c r="E94" s="0" t="s">
        <v>2927</v>
      </c>
      <c r="F94" s="0" t="s">
        <v>2742</v>
      </c>
      <c r="G94" s="0" t="s">
        <v>2928</v>
      </c>
    </row>
    <row customHeight="1" ht="11.25">
      <c r="A95" s="373" t="s">
        <v>16</v>
      </c>
      <c r="B95" s="0" t="s">
        <v>2929</v>
      </c>
      <c r="C95" s="0" t="s">
        <v>2930</v>
      </c>
      <c r="D95" s="0" t="s">
        <v>2929</v>
      </c>
      <c r="E95" s="0" t="s">
        <v>2930</v>
      </c>
      <c r="F95" s="0" t="s">
        <v>2712</v>
      </c>
      <c r="G95" s="0" t="s">
        <v>2931</v>
      </c>
    </row>
    <row customHeight="1" ht="11.25">
      <c r="A96" s="373" t="s">
        <v>16</v>
      </c>
      <c r="B96" s="0" t="s">
        <v>2932</v>
      </c>
      <c r="C96" s="0" t="s">
        <v>2933</v>
      </c>
      <c r="D96" s="0" t="s">
        <v>2934</v>
      </c>
      <c r="E96" s="0" t="s">
        <v>2935</v>
      </c>
      <c r="F96" s="0" t="s">
        <v>2721</v>
      </c>
      <c r="G96" s="0" t="s">
        <v>2936</v>
      </c>
    </row>
    <row customHeight="1" ht="11.25">
      <c r="A97" s="373" t="s">
        <v>16</v>
      </c>
      <c r="B97" s="0" t="s">
        <v>2932</v>
      </c>
      <c r="C97" s="0" t="s">
        <v>2933</v>
      </c>
      <c r="D97" s="0" t="s">
        <v>2937</v>
      </c>
      <c r="E97" s="0" t="s">
        <v>2938</v>
      </c>
      <c r="F97" s="0" t="s">
        <v>2718</v>
      </c>
      <c r="G97" s="0" t="s">
        <v>2939</v>
      </c>
    </row>
    <row customHeight="1" ht="11.25">
      <c r="A98" s="373" t="s">
        <v>16</v>
      </c>
      <c r="B98" s="0" t="s">
        <v>2932</v>
      </c>
      <c r="C98" s="0" t="s">
        <v>2933</v>
      </c>
      <c r="D98" s="0" t="s">
        <v>2940</v>
      </c>
      <c r="E98" s="0" t="s">
        <v>2941</v>
      </c>
      <c r="F98" s="0" t="s">
        <v>2721</v>
      </c>
      <c r="G98" s="0" t="s">
        <v>2942</v>
      </c>
    </row>
    <row customHeight="1" ht="11.25">
      <c r="A99" s="373" t="s">
        <v>16</v>
      </c>
      <c r="B99" s="0" t="s">
        <v>2932</v>
      </c>
      <c r="C99" s="0" t="s">
        <v>2933</v>
      </c>
      <c r="D99" s="0" t="s">
        <v>2932</v>
      </c>
      <c r="E99" s="0" t="s">
        <v>2933</v>
      </c>
      <c r="F99" s="0" t="s">
        <v>2715</v>
      </c>
      <c r="G99" s="0" t="s">
        <v>2943</v>
      </c>
    </row>
    <row customHeight="1" ht="11.25">
      <c r="A100" s="373" t="s">
        <v>16</v>
      </c>
      <c r="B100" s="0" t="s">
        <v>2944</v>
      </c>
      <c r="C100" s="0" t="s">
        <v>2945</v>
      </c>
      <c r="D100" s="0" t="s">
        <v>2944</v>
      </c>
      <c r="E100" s="0" t="s">
        <v>2945</v>
      </c>
      <c r="F100" s="0" t="s">
        <v>2712</v>
      </c>
      <c r="G100" s="0" t="s">
        <v>2946</v>
      </c>
    </row>
    <row customHeight="1" ht="11.25">
      <c r="A101" s="373" t="s">
        <v>16</v>
      </c>
      <c r="B101" s="0" t="s">
        <v>2947</v>
      </c>
      <c r="C101" s="0" t="s">
        <v>2948</v>
      </c>
      <c r="D101" s="0" t="s">
        <v>2949</v>
      </c>
      <c r="E101" s="0" t="s">
        <v>2950</v>
      </c>
      <c r="F101" s="0" t="s">
        <v>2718</v>
      </c>
      <c r="G101" s="0" t="s">
        <v>2951</v>
      </c>
    </row>
    <row customHeight="1" ht="11.25">
      <c r="A102" s="373" t="s">
        <v>16</v>
      </c>
      <c r="B102" s="0" t="s">
        <v>2947</v>
      </c>
      <c r="C102" s="0" t="s">
        <v>2948</v>
      </c>
      <c r="D102" s="0" t="s">
        <v>2952</v>
      </c>
      <c r="E102" s="0" t="s">
        <v>2953</v>
      </c>
      <c r="F102" s="0" t="s">
        <v>2718</v>
      </c>
      <c r="G102" s="0" t="s">
        <v>2954</v>
      </c>
    </row>
    <row customHeight="1" ht="11.25">
      <c r="A103" s="373" t="s">
        <v>16</v>
      </c>
      <c r="B103" s="0" t="s">
        <v>2947</v>
      </c>
      <c r="C103" s="0" t="s">
        <v>2948</v>
      </c>
      <c r="D103" s="0" t="s">
        <v>2955</v>
      </c>
      <c r="E103" s="0" t="s">
        <v>2956</v>
      </c>
      <c r="F103" s="0" t="s">
        <v>2742</v>
      </c>
      <c r="G103" s="0" t="s">
        <v>2957</v>
      </c>
    </row>
    <row customHeight="1" ht="11.25">
      <c r="A104" s="373" t="s">
        <v>16</v>
      </c>
      <c r="B104" s="0" t="s">
        <v>2947</v>
      </c>
      <c r="C104" s="0" t="s">
        <v>2948</v>
      </c>
      <c r="D104" s="0" t="s">
        <v>2947</v>
      </c>
      <c r="E104" s="0" t="s">
        <v>2948</v>
      </c>
      <c r="F104" s="0" t="s">
        <v>2715</v>
      </c>
      <c r="G104" s="0" t="s">
        <v>2958</v>
      </c>
    </row>
    <row customHeight="1" ht="11.25">
      <c r="A105" s="373" t="s">
        <v>16</v>
      </c>
      <c r="B105" s="0" t="s">
        <v>2947</v>
      </c>
      <c r="C105" s="0" t="s">
        <v>2948</v>
      </c>
      <c r="D105" s="0" t="s">
        <v>2959</v>
      </c>
      <c r="E105" s="0" t="s">
        <v>2960</v>
      </c>
      <c r="F105" s="0" t="s">
        <v>2718</v>
      </c>
      <c r="G105" s="0" t="s">
        <v>2961</v>
      </c>
    </row>
    <row customHeight="1" ht="11.25">
      <c r="A106" s="373" t="s">
        <v>16</v>
      </c>
      <c r="B106" s="0" t="s">
        <v>2962</v>
      </c>
      <c r="C106" s="0" t="s">
        <v>2963</v>
      </c>
      <c r="D106" s="0" t="s">
        <v>2964</v>
      </c>
      <c r="E106" s="0" t="s">
        <v>2965</v>
      </c>
      <c r="F106" s="0" t="s">
        <v>2718</v>
      </c>
      <c r="G106" s="0" t="s">
        <v>2966</v>
      </c>
    </row>
    <row customHeight="1" ht="11.25">
      <c r="A107" s="373" t="s">
        <v>16</v>
      </c>
      <c r="B107" s="0" t="s">
        <v>2962</v>
      </c>
      <c r="C107" s="0" t="s">
        <v>2963</v>
      </c>
      <c r="D107" s="0" t="s">
        <v>2967</v>
      </c>
      <c r="E107" s="0" t="s">
        <v>2968</v>
      </c>
      <c r="F107" s="0" t="s">
        <v>2718</v>
      </c>
      <c r="G107" s="0" t="s">
        <v>2969</v>
      </c>
    </row>
    <row customHeight="1" ht="11.25">
      <c r="A108" s="373" t="s">
        <v>16</v>
      </c>
      <c r="B108" s="0" t="s">
        <v>2962</v>
      </c>
      <c r="C108" s="0" t="s">
        <v>2963</v>
      </c>
      <c r="D108" s="0" t="s">
        <v>2970</v>
      </c>
      <c r="E108" s="0" t="s">
        <v>2971</v>
      </c>
      <c r="F108" s="0" t="s">
        <v>2718</v>
      </c>
      <c r="G108" s="0" t="s">
        <v>2972</v>
      </c>
    </row>
    <row customHeight="1" ht="11.25">
      <c r="A109" s="373" t="s">
        <v>16</v>
      </c>
      <c r="B109" s="0" t="s">
        <v>2962</v>
      </c>
      <c r="C109" s="0" t="s">
        <v>2963</v>
      </c>
      <c r="D109" s="0" t="s">
        <v>2973</v>
      </c>
      <c r="E109" s="0" t="s">
        <v>2974</v>
      </c>
      <c r="F109" s="0" t="s">
        <v>2718</v>
      </c>
      <c r="G109" s="0" t="s">
        <v>2975</v>
      </c>
    </row>
    <row customHeight="1" ht="11.25">
      <c r="A110" s="373" t="s">
        <v>16</v>
      </c>
      <c r="B110" s="0" t="s">
        <v>2962</v>
      </c>
      <c r="C110" s="0" t="s">
        <v>2963</v>
      </c>
      <c r="D110" s="0" t="s">
        <v>2976</v>
      </c>
      <c r="E110" s="0" t="s">
        <v>2977</v>
      </c>
      <c r="F110" s="0" t="s">
        <v>2718</v>
      </c>
      <c r="G110" s="0" t="s">
        <v>2978</v>
      </c>
    </row>
    <row customHeight="1" ht="11.25">
      <c r="A111" s="373" t="s">
        <v>16</v>
      </c>
      <c r="B111" s="0" t="s">
        <v>2962</v>
      </c>
      <c r="C111" s="0" t="s">
        <v>2963</v>
      </c>
      <c r="D111" s="0" t="s">
        <v>2979</v>
      </c>
      <c r="E111" s="0" t="s">
        <v>2980</v>
      </c>
      <c r="F111" s="0" t="s">
        <v>2981</v>
      </c>
      <c r="G111" s="0" t="s">
        <v>2982</v>
      </c>
    </row>
    <row customHeight="1" ht="11.25">
      <c r="A112" s="373" t="s">
        <v>16</v>
      </c>
      <c r="B112" s="0" t="s">
        <v>2962</v>
      </c>
      <c r="C112" s="0" t="s">
        <v>2963</v>
      </c>
      <c r="D112" s="0" t="s">
        <v>2983</v>
      </c>
      <c r="E112" s="0" t="s">
        <v>2984</v>
      </c>
      <c r="F112" s="0" t="s">
        <v>2718</v>
      </c>
      <c r="G112" s="0" t="s">
        <v>2985</v>
      </c>
    </row>
    <row customHeight="1" ht="11.25">
      <c r="A113" s="373" t="s">
        <v>16</v>
      </c>
      <c r="B113" s="0" t="s">
        <v>2962</v>
      </c>
      <c r="C113" s="0" t="s">
        <v>2963</v>
      </c>
      <c r="D113" s="0" t="s">
        <v>2962</v>
      </c>
      <c r="E113" s="0" t="s">
        <v>2963</v>
      </c>
      <c r="F113" s="0" t="s">
        <v>2715</v>
      </c>
      <c r="G113" s="0" t="s">
        <v>2986</v>
      </c>
    </row>
    <row customHeight="1" ht="11.25">
      <c r="A114" s="373" t="s">
        <v>16</v>
      </c>
      <c r="B114" s="0" t="s">
        <v>2962</v>
      </c>
      <c r="C114" s="0" t="s">
        <v>2963</v>
      </c>
      <c r="D114" s="0" t="s">
        <v>2987</v>
      </c>
      <c r="E114" s="0" t="s">
        <v>2988</v>
      </c>
      <c r="F114" s="0" t="s">
        <v>2718</v>
      </c>
      <c r="G114" s="0" t="s">
        <v>2989</v>
      </c>
    </row>
    <row customHeight="1" ht="11.25">
      <c r="A115" s="373" t="s">
        <v>16</v>
      </c>
      <c r="B115" s="0" t="s">
        <v>2962</v>
      </c>
      <c r="C115" s="0" t="s">
        <v>2963</v>
      </c>
      <c r="D115" s="0" t="s">
        <v>2990</v>
      </c>
      <c r="E115" s="0" t="s">
        <v>2991</v>
      </c>
      <c r="F115" s="0" t="s">
        <v>2718</v>
      </c>
      <c r="G115" s="0" t="s">
        <v>2992</v>
      </c>
    </row>
    <row customHeight="1" ht="11.25">
      <c r="A116" s="373" t="s">
        <v>16</v>
      </c>
      <c r="B116" s="0" t="s">
        <v>2962</v>
      </c>
      <c r="C116" s="0" t="s">
        <v>2963</v>
      </c>
      <c r="D116" s="0" t="s">
        <v>2993</v>
      </c>
      <c r="E116" s="0" t="s">
        <v>2994</v>
      </c>
      <c r="F116" s="0" t="s">
        <v>2718</v>
      </c>
      <c r="G116" s="0" t="s">
        <v>2995</v>
      </c>
    </row>
    <row customHeight="1" ht="11.25">
      <c r="A117" s="373" t="s">
        <v>16</v>
      </c>
      <c r="B117" s="0" t="s">
        <v>2962</v>
      </c>
      <c r="C117" s="0" t="s">
        <v>2963</v>
      </c>
      <c r="D117" s="0" t="s">
        <v>2996</v>
      </c>
      <c r="E117" s="0" t="s">
        <v>2997</v>
      </c>
      <c r="F117" s="0" t="s">
        <v>2718</v>
      </c>
      <c r="G117" s="0" t="s">
        <v>2998</v>
      </c>
    </row>
    <row customHeight="1" ht="11.25">
      <c r="A118" s="373" t="s">
        <v>16</v>
      </c>
      <c r="B118" s="0" t="s">
        <v>2999</v>
      </c>
      <c r="C118" s="0" t="s">
        <v>3000</v>
      </c>
      <c r="D118" s="0" t="s">
        <v>3001</v>
      </c>
      <c r="E118" s="0" t="s">
        <v>3002</v>
      </c>
      <c r="F118" s="0" t="s">
        <v>2718</v>
      </c>
      <c r="G118" s="0" t="s">
        <v>3003</v>
      </c>
    </row>
    <row customHeight="1" ht="11.25">
      <c r="A119" s="373" t="s">
        <v>16</v>
      </c>
      <c r="B119" s="0" t="s">
        <v>2999</v>
      </c>
      <c r="C119" s="0" t="s">
        <v>3000</v>
      </c>
      <c r="D119" s="0" t="s">
        <v>3004</v>
      </c>
      <c r="E119" s="0" t="s">
        <v>3005</v>
      </c>
      <c r="F119" s="0" t="s">
        <v>2718</v>
      </c>
      <c r="G119" s="0" t="s">
        <v>3006</v>
      </c>
    </row>
    <row customHeight="1" ht="11.25">
      <c r="A120" s="373" t="s">
        <v>16</v>
      </c>
      <c r="B120" s="0" t="s">
        <v>2999</v>
      </c>
      <c r="C120" s="0" t="s">
        <v>3000</v>
      </c>
      <c r="D120" s="0" t="s">
        <v>3007</v>
      </c>
      <c r="E120" s="0" t="s">
        <v>3008</v>
      </c>
      <c r="F120" s="0" t="s">
        <v>2718</v>
      </c>
      <c r="G120" s="0" t="s">
        <v>3009</v>
      </c>
    </row>
    <row customHeight="1" ht="11.25">
      <c r="A121" s="373" t="s">
        <v>16</v>
      </c>
      <c r="B121" s="0" t="s">
        <v>2999</v>
      </c>
      <c r="C121" s="0" t="s">
        <v>3000</v>
      </c>
      <c r="D121" s="0" t="s">
        <v>2853</v>
      </c>
      <c r="E121" s="0" t="s">
        <v>3010</v>
      </c>
      <c r="F121" s="0" t="s">
        <v>2718</v>
      </c>
      <c r="G121" s="0" t="s">
        <v>3011</v>
      </c>
    </row>
    <row customHeight="1" ht="11.25">
      <c r="A122" s="373" t="s">
        <v>16</v>
      </c>
      <c r="B122" s="0" t="s">
        <v>2999</v>
      </c>
      <c r="C122" s="0" t="s">
        <v>3000</v>
      </c>
      <c r="D122" s="0" t="s">
        <v>3012</v>
      </c>
      <c r="E122" s="0" t="s">
        <v>3013</v>
      </c>
      <c r="F122" s="0" t="s">
        <v>2742</v>
      </c>
      <c r="G122" s="0" t="s">
        <v>3014</v>
      </c>
    </row>
    <row customHeight="1" ht="11.25">
      <c r="A123" s="373" t="s">
        <v>16</v>
      </c>
      <c r="B123" s="0" t="s">
        <v>2999</v>
      </c>
      <c r="C123" s="0" t="s">
        <v>3000</v>
      </c>
      <c r="D123" s="0" t="s">
        <v>2999</v>
      </c>
      <c r="E123" s="0" t="s">
        <v>3000</v>
      </c>
      <c r="F123" s="0" t="s">
        <v>2715</v>
      </c>
      <c r="G123" s="0" t="s">
        <v>3015</v>
      </c>
    </row>
    <row customHeight="1" ht="11.25">
      <c r="A124" s="373" t="s">
        <v>16</v>
      </c>
      <c r="B124" s="0" t="s">
        <v>2999</v>
      </c>
      <c r="C124" s="0" t="s">
        <v>3000</v>
      </c>
      <c r="D124" s="0" t="s">
        <v>3016</v>
      </c>
      <c r="E124" s="0" t="s">
        <v>3017</v>
      </c>
      <c r="F124" s="0" t="s">
        <v>2718</v>
      </c>
      <c r="G124" s="0" t="s">
        <v>3018</v>
      </c>
    </row>
    <row customHeight="1" ht="11.25">
      <c r="A125" s="373" t="s">
        <v>16</v>
      </c>
      <c r="B125" s="0" t="s">
        <v>3019</v>
      </c>
      <c r="C125" s="0" t="s">
        <v>3020</v>
      </c>
      <c r="D125" s="0" t="s">
        <v>3021</v>
      </c>
      <c r="E125" s="0" t="s">
        <v>3022</v>
      </c>
      <c r="F125" s="0" t="s">
        <v>2718</v>
      </c>
      <c r="G125" s="0" t="s">
        <v>3023</v>
      </c>
    </row>
    <row customHeight="1" ht="11.25">
      <c r="A126" s="373" t="s">
        <v>16</v>
      </c>
      <c r="B126" s="0" t="s">
        <v>3019</v>
      </c>
      <c r="C126" s="0" t="s">
        <v>3020</v>
      </c>
      <c r="D126" s="0" t="s">
        <v>3019</v>
      </c>
      <c r="E126" s="0" t="s">
        <v>3020</v>
      </c>
      <c r="F126" s="0" t="s">
        <v>2715</v>
      </c>
      <c r="G126" s="0" t="s">
        <v>3024</v>
      </c>
    </row>
    <row customHeight="1" ht="11.25">
      <c r="A127" s="373" t="s">
        <v>16</v>
      </c>
      <c r="B127" s="0" t="s">
        <v>3019</v>
      </c>
      <c r="C127" s="0" t="s">
        <v>3020</v>
      </c>
      <c r="D127" s="0" t="s">
        <v>3025</v>
      </c>
      <c r="E127" s="0" t="s">
        <v>3026</v>
      </c>
      <c r="F127" s="0" t="s">
        <v>2721</v>
      </c>
      <c r="G127" s="0" t="s">
        <v>3027</v>
      </c>
    </row>
    <row customHeight="1" ht="11.25">
      <c r="A128" s="373" t="s">
        <v>16</v>
      </c>
      <c r="B128" s="0" t="s">
        <v>3028</v>
      </c>
      <c r="C128" s="0" t="s">
        <v>3029</v>
      </c>
      <c r="D128" s="0" t="s">
        <v>3028</v>
      </c>
      <c r="E128" s="0" t="s">
        <v>3029</v>
      </c>
      <c r="F128" s="0" t="s">
        <v>2712</v>
      </c>
      <c r="G128" s="0" t="s">
        <v>3030</v>
      </c>
    </row>
    <row customHeight="1" ht="11.25">
      <c r="A129" s="373" t="s">
        <v>16</v>
      </c>
      <c r="B129" s="0" t="s">
        <v>3031</v>
      </c>
      <c r="C129" s="0" t="s">
        <v>3032</v>
      </c>
      <c r="D129" s="0" t="s">
        <v>3033</v>
      </c>
      <c r="E129" s="0" t="s">
        <v>3034</v>
      </c>
      <c r="F129" s="0" t="s">
        <v>2718</v>
      </c>
      <c r="G129" s="0" t="s">
        <v>3035</v>
      </c>
    </row>
    <row customHeight="1" ht="11.25">
      <c r="A130" s="373" t="s">
        <v>16</v>
      </c>
      <c r="B130" s="0" t="s">
        <v>3031</v>
      </c>
      <c r="C130" s="0" t="s">
        <v>3032</v>
      </c>
      <c r="D130" s="0" t="s">
        <v>3036</v>
      </c>
      <c r="E130" s="0" t="s">
        <v>3037</v>
      </c>
      <c r="F130" s="0" t="s">
        <v>2718</v>
      </c>
      <c r="G130" s="0" t="s">
        <v>3038</v>
      </c>
    </row>
    <row customHeight="1" ht="11.25">
      <c r="A131" s="373" t="s">
        <v>16</v>
      </c>
      <c r="B131" s="0" t="s">
        <v>3031</v>
      </c>
      <c r="C131" s="0" t="s">
        <v>3032</v>
      </c>
      <c r="D131" s="0" t="s">
        <v>3039</v>
      </c>
      <c r="E131" s="0" t="s">
        <v>3040</v>
      </c>
      <c r="F131" s="0" t="s">
        <v>2742</v>
      </c>
      <c r="G131" s="0" t="s">
        <v>3041</v>
      </c>
    </row>
    <row customHeight="1" ht="11.25">
      <c r="A132" s="373" t="s">
        <v>16</v>
      </c>
      <c r="B132" s="0" t="s">
        <v>3031</v>
      </c>
      <c r="C132" s="0" t="s">
        <v>3032</v>
      </c>
      <c r="D132" s="0" t="s">
        <v>3031</v>
      </c>
      <c r="E132" s="0" t="s">
        <v>3032</v>
      </c>
      <c r="F132" s="0" t="s">
        <v>2715</v>
      </c>
      <c r="G132" s="0" t="s">
        <v>3042</v>
      </c>
    </row>
    <row customHeight="1" ht="11.25">
      <c r="A133" s="373" t="s">
        <v>16</v>
      </c>
      <c r="B133" s="0" t="s">
        <v>3031</v>
      </c>
      <c r="C133" s="0" t="s">
        <v>3032</v>
      </c>
      <c r="D133" s="0" t="s">
        <v>3043</v>
      </c>
      <c r="E133" s="0" t="s">
        <v>3044</v>
      </c>
      <c r="F133" s="0" t="s">
        <v>2718</v>
      </c>
      <c r="G133" s="0" t="s">
        <v>3045</v>
      </c>
    </row>
    <row customHeight="1" ht="11.25">
      <c r="A134" s="373" t="s">
        <v>16</v>
      </c>
      <c r="B134" s="0" t="s">
        <v>3046</v>
      </c>
      <c r="C134" s="0" t="s">
        <v>3047</v>
      </c>
      <c r="D134" s="0" t="s">
        <v>3048</v>
      </c>
      <c r="E134" s="0" t="s">
        <v>3049</v>
      </c>
      <c r="F134" s="0" t="s">
        <v>2721</v>
      </c>
      <c r="G134" s="0" t="s">
        <v>3050</v>
      </c>
    </row>
    <row customHeight="1" ht="11.25">
      <c r="A135" s="373" t="s">
        <v>16</v>
      </c>
      <c r="B135" s="0" t="s">
        <v>3046</v>
      </c>
      <c r="C135" s="0" t="s">
        <v>3047</v>
      </c>
      <c r="D135" s="0" t="s">
        <v>3051</v>
      </c>
      <c r="E135" s="0" t="s">
        <v>3052</v>
      </c>
      <c r="F135" s="0" t="s">
        <v>2718</v>
      </c>
      <c r="G135" s="0" t="s">
        <v>3053</v>
      </c>
    </row>
    <row customHeight="1" ht="11.25">
      <c r="A136" s="373" t="s">
        <v>16</v>
      </c>
      <c r="B136" s="0" t="s">
        <v>3046</v>
      </c>
      <c r="C136" s="0" t="s">
        <v>3047</v>
      </c>
      <c r="D136" s="0" t="s">
        <v>3054</v>
      </c>
      <c r="E136" s="0" t="s">
        <v>3055</v>
      </c>
      <c r="F136" s="0" t="s">
        <v>2742</v>
      </c>
      <c r="G136" s="0" t="s">
        <v>3056</v>
      </c>
    </row>
    <row customHeight="1" ht="11.25">
      <c r="A137" s="373" t="s">
        <v>16</v>
      </c>
      <c r="B137" s="0" t="s">
        <v>3046</v>
      </c>
      <c r="C137" s="0" t="s">
        <v>3047</v>
      </c>
      <c r="D137" s="0" t="s">
        <v>3046</v>
      </c>
      <c r="E137" s="0" t="s">
        <v>3047</v>
      </c>
      <c r="F137" s="0" t="s">
        <v>2715</v>
      </c>
      <c r="G137" s="0" t="s">
        <v>3057</v>
      </c>
    </row>
    <row customHeight="1" ht="11.25">
      <c r="A138" s="373" t="s">
        <v>16</v>
      </c>
      <c r="B138" s="0" t="s">
        <v>3046</v>
      </c>
      <c r="C138" s="0" t="s">
        <v>3047</v>
      </c>
      <c r="D138" s="0" t="s">
        <v>3058</v>
      </c>
      <c r="E138" s="0" t="s">
        <v>3059</v>
      </c>
      <c r="F138" s="0" t="s">
        <v>2718</v>
      </c>
      <c r="G138" s="0" t="s">
        <v>3060</v>
      </c>
    </row>
    <row customHeight="1" ht="11.25">
      <c r="A139" s="373" t="s">
        <v>16</v>
      </c>
      <c r="B139" s="0" t="s">
        <v>3046</v>
      </c>
      <c r="C139" s="0" t="s">
        <v>3047</v>
      </c>
      <c r="D139" s="0" t="s">
        <v>3061</v>
      </c>
      <c r="E139" s="0" t="s">
        <v>3062</v>
      </c>
      <c r="F139" s="0" t="s">
        <v>2721</v>
      </c>
      <c r="G139" s="0" t="s">
        <v>3063</v>
      </c>
    </row>
    <row customHeight="1" ht="11.25">
      <c r="A140" s="373" t="s">
        <v>16</v>
      </c>
      <c r="B140" s="0" t="s">
        <v>3064</v>
      </c>
      <c r="C140" s="0" t="s">
        <v>3065</v>
      </c>
      <c r="D140" s="0" t="s">
        <v>3064</v>
      </c>
      <c r="E140" s="0" t="s">
        <v>3065</v>
      </c>
      <c r="F140" s="0" t="s">
        <v>2712</v>
      </c>
      <c r="G140" s="0" t="s">
        <v>3066</v>
      </c>
    </row>
    <row customHeight="1" ht="11.25">
      <c r="A141" s="373" t="s">
        <v>16</v>
      </c>
      <c r="B141" s="0" t="s">
        <v>3067</v>
      </c>
      <c r="C141" s="0" t="s">
        <v>3068</v>
      </c>
      <c r="D141" s="0" t="s">
        <v>3069</v>
      </c>
      <c r="E141" s="0" t="s">
        <v>3070</v>
      </c>
      <c r="F141" s="0" t="s">
        <v>2718</v>
      </c>
      <c r="G141" s="0" t="s">
        <v>3071</v>
      </c>
    </row>
    <row customHeight="1" ht="11.25">
      <c r="A142" s="373" t="s">
        <v>16</v>
      </c>
      <c r="B142" s="0" t="s">
        <v>3067</v>
      </c>
      <c r="C142" s="0" t="s">
        <v>3068</v>
      </c>
      <c r="D142" s="0" t="s">
        <v>3072</v>
      </c>
      <c r="E142" s="0" t="s">
        <v>3073</v>
      </c>
      <c r="F142" s="0" t="s">
        <v>2718</v>
      </c>
      <c r="G142" s="0" t="s">
        <v>3074</v>
      </c>
    </row>
    <row customHeight="1" ht="11.25">
      <c r="A143" s="373" t="s">
        <v>16</v>
      </c>
      <c r="B143" s="0" t="s">
        <v>3067</v>
      </c>
      <c r="C143" s="0" t="s">
        <v>3068</v>
      </c>
      <c r="D143" s="0" t="s">
        <v>3075</v>
      </c>
      <c r="E143" s="0" t="s">
        <v>3076</v>
      </c>
      <c r="F143" s="0" t="s">
        <v>2721</v>
      </c>
      <c r="G143" s="0" t="s">
        <v>3077</v>
      </c>
    </row>
    <row customHeight="1" ht="11.25">
      <c r="A144" s="373" t="s">
        <v>16</v>
      </c>
      <c r="B144" s="0" t="s">
        <v>3067</v>
      </c>
      <c r="C144" s="0" t="s">
        <v>3068</v>
      </c>
      <c r="D144" s="0" t="s">
        <v>3067</v>
      </c>
      <c r="E144" s="0" t="s">
        <v>3068</v>
      </c>
      <c r="F144" s="0" t="s">
        <v>2715</v>
      </c>
      <c r="G144" s="0" t="s">
        <v>3078</v>
      </c>
    </row>
    <row customHeight="1" ht="11.25">
      <c r="A145" s="373" t="s">
        <v>16</v>
      </c>
      <c r="B145" s="0" t="s">
        <v>3079</v>
      </c>
      <c r="C145" s="0" t="s">
        <v>3080</v>
      </c>
      <c r="D145" s="0" t="s">
        <v>3079</v>
      </c>
      <c r="E145" s="0" t="s">
        <v>3080</v>
      </c>
      <c r="F145" s="0" t="s">
        <v>2712</v>
      </c>
      <c r="G145" s="0" t="s">
        <v>3081</v>
      </c>
    </row>
    <row customHeight="1" ht="11.25">
      <c r="A146" s="373" t="s">
        <v>16</v>
      </c>
      <c r="B146" s="0" t="s">
        <v>3082</v>
      </c>
      <c r="C146" s="0" t="s">
        <v>3083</v>
      </c>
      <c r="D146" s="0" t="s">
        <v>3084</v>
      </c>
      <c r="E146" s="0" t="s">
        <v>3085</v>
      </c>
      <c r="F146" s="0" t="s">
        <v>2718</v>
      </c>
      <c r="G146" s="0" t="s">
        <v>3086</v>
      </c>
    </row>
    <row customHeight="1" ht="11.25">
      <c r="A147" s="373" t="s">
        <v>16</v>
      </c>
      <c r="B147" s="0" t="s">
        <v>3082</v>
      </c>
      <c r="C147" s="0" t="s">
        <v>3083</v>
      </c>
      <c r="D147" s="0" t="s">
        <v>3082</v>
      </c>
      <c r="E147" s="0" t="s">
        <v>3083</v>
      </c>
      <c r="F147" s="0" t="s">
        <v>2715</v>
      </c>
      <c r="G147" s="0" t="s">
        <v>3087</v>
      </c>
    </row>
    <row customHeight="1" ht="11.25">
      <c r="A148" s="373" t="s">
        <v>16</v>
      </c>
      <c r="B148" s="0" t="s">
        <v>3082</v>
      </c>
      <c r="C148" s="0" t="s">
        <v>3083</v>
      </c>
      <c r="D148" s="0" t="s">
        <v>3088</v>
      </c>
      <c r="E148" s="0" t="s">
        <v>3089</v>
      </c>
      <c r="F148" s="0" t="s">
        <v>2721</v>
      </c>
      <c r="G148" s="0" t="s">
        <v>3090</v>
      </c>
    </row>
    <row customHeight="1" ht="11.25">
      <c r="A149" s="373" t="s">
        <v>16</v>
      </c>
      <c r="B149" s="0" t="s">
        <v>3082</v>
      </c>
      <c r="C149" s="0" t="s">
        <v>3083</v>
      </c>
      <c r="D149" s="0" t="s">
        <v>3091</v>
      </c>
      <c r="E149" s="0" t="s">
        <v>3092</v>
      </c>
      <c r="F149" s="0" t="s">
        <v>2718</v>
      </c>
      <c r="G149" s="0" t="s">
        <v>3093</v>
      </c>
    </row>
    <row customHeight="1" ht="11.25">
      <c r="A150" s="373" t="s">
        <v>16</v>
      </c>
      <c r="B150" s="0" t="s">
        <v>3094</v>
      </c>
      <c r="C150" s="0" t="s">
        <v>3095</v>
      </c>
      <c r="D150" s="0" t="s">
        <v>3094</v>
      </c>
      <c r="E150" s="0" t="s">
        <v>3095</v>
      </c>
      <c r="F150" s="0" t="s">
        <v>3096</v>
      </c>
      <c r="G150" s="0" t="s">
        <v>3097</v>
      </c>
    </row>
    <row customHeight="1" ht="11.25">
      <c r="A151" s="373" t="s">
        <v>16</v>
      </c>
      <c r="B151" s="0" t="s">
        <v>3098</v>
      </c>
      <c r="C151" s="0" t="s">
        <v>3099</v>
      </c>
      <c r="D151" s="0" t="s">
        <v>3098</v>
      </c>
      <c r="E151" s="0" t="s">
        <v>3099</v>
      </c>
      <c r="F151" s="0" t="s">
        <v>3096</v>
      </c>
      <c r="G151" s="0" t="s">
        <v>3100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AE1C1-3022-439A-3C6E-B8E6968EEF28}"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3101</v>
      </c>
      <c r="B1" s="835" t="s">
        <v>3102</v>
      </c>
      <c r="C1" s="1159" t="s">
        <v>3103</v>
      </c>
      <c r="D1" s="835" t="s">
        <v>3104</v>
      </c>
      <c r="E1" s="835" t="s">
        <v>3105</v>
      </c>
      <c r="F1" s="1159" t="s">
        <v>3106</v>
      </c>
      <c r="G1" s="1159" t="s">
        <v>3107</v>
      </c>
      <c r="H1" s="1159" t="s">
        <v>3108</v>
      </c>
      <c r="I1" s="1159" t="s">
        <v>3109</v>
      </c>
    </row>
    <row customHeight="1" ht="11.25">
      <c r="A2" s="1691" t="s">
        <v>112</v>
      </c>
      <c r="B2" s="1691" t="s">
        <v>3110</v>
      </c>
      <c r="C2" s="1691" t="s">
        <v>28</v>
      </c>
      <c r="D2" s="1691" t="s">
        <v>3111</v>
      </c>
      <c r="E2" s="1691" t="s">
        <v>3112</v>
      </c>
      <c r="F2" s="1691" t="s">
        <v>28</v>
      </c>
      <c r="G2" s="1691" t="s">
        <v>28</v>
      </c>
      <c r="H2" s="1691" t="s">
        <v>28</v>
      </c>
      <c r="I2" s="1691" t="s">
        <v>28</v>
      </c>
    </row>
    <row customHeight="1" ht="11.25">
      <c r="A3" s="1691" t="s">
        <v>113</v>
      </c>
      <c r="B3" s="1691" t="s">
        <v>3113</v>
      </c>
      <c r="C3" s="1691" t="s">
        <v>28</v>
      </c>
      <c r="D3" s="1691" t="s">
        <v>3111</v>
      </c>
      <c r="E3" s="1691" t="s">
        <v>3112</v>
      </c>
      <c r="F3" s="1691" t="s">
        <v>28</v>
      </c>
      <c r="G3" s="1691" t="s">
        <v>28</v>
      </c>
      <c r="H3" s="1691" t="s">
        <v>28</v>
      </c>
      <c r="I3" s="1691" t="s">
        <v>28</v>
      </c>
    </row>
    <row customHeight="1" ht="11.25">
      <c r="A4" s="1691" t="s">
        <v>92</v>
      </c>
      <c r="B4" s="1691" t="s">
        <v>3114</v>
      </c>
      <c r="C4" s="1691" t="s">
        <v>28</v>
      </c>
      <c r="D4" s="1691" t="s">
        <v>3111</v>
      </c>
      <c r="E4" s="1691" t="s">
        <v>3112</v>
      </c>
      <c r="F4" s="1691" t="s">
        <v>28</v>
      </c>
      <c r="G4" s="1691" t="s">
        <v>28</v>
      </c>
      <c r="H4" s="1691" t="s">
        <v>28</v>
      </c>
      <c r="I4" s="1691" t="s">
        <v>28</v>
      </c>
    </row>
    <row customHeight="1" ht="11.25">
      <c r="A5" s="1691" t="s">
        <v>93</v>
      </c>
      <c r="B5" s="1691" t="s">
        <v>3115</v>
      </c>
      <c r="C5" s="1691" t="s">
        <v>28</v>
      </c>
      <c r="D5" s="1691" t="s">
        <v>3116</v>
      </c>
      <c r="E5" s="1691" t="s">
        <v>3117</v>
      </c>
      <c r="F5" s="1691" t="s">
        <v>28</v>
      </c>
      <c r="G5" s="1691" t="s">
        <v>28</v>
      </c>
      <c r="H5" s="1691" t="s">
        <v>28</v>
      </c>
      <c r="I5" s="1691" t="s">
        <v>28</v>
      </c>
    </row>
    <row customHeight="1" ht="11.25">
      <c r="A6" s="1691" t="s">
        <v>114</v>
      </c>
      <c r="B6" s="1691" t="s">
        <v>3118</v>
      </c>
      <c r="C6" s="1691" t="s">
        <v>28</v>
      </c>
      <c r="D6" s="1691" t="s">
        <v>3116</v>
      </c>
      <c r="E6" s="1691" t="s">
        <v>3117</v>
      </c>
      <c r="F6" s="1691" t="s">
        <v>28</v>
      </c>
      <c r="G6" s="1691" t="s">
        <v>28</v>
      </c>
      <c r="H6" s="1691" t="s">
        <v>28</v>
      </c>
      <c r="I6" s="1691" t="s">
        <v>28</v>
      </c>
    </row>
    <row customHeight="1" ht="11.25">
      <c r="A7" s="1691" t="s">
        <v>94</v>
      </c>
      <c r="B7" s="1691" t="s">
        <v>3119</v>
      </c>
      <c r="C7" s="1691" t="s">
        <v>28</v>
      </c>
      <c r="D7" s="1691" t="s">
        <v>3120</v>
      </c>
      <c r="E7" s="1691" t="s">
        <v>3121</v>
      </c>
      <c r="F7" s="1691" t="s">
        <v>28</v>
      </c>
      <c r="G7" s="1691" t="s">
        <v>28</v>
      </c>
      <c r="H7" s="1691" t="s">
        <v>28</v>
      </c>
      <c r="I7" s="1691" t="s">
        <v>28</v>
      </c>
    </row>
    <row customHeight="1" ht="11.25">
      <c r="A8" s="1691" t="s">
        <v>95</v>
      </c>
      <c r="B8" s="1691" t="s">
        <v>3122</v>
      </c>
      <c r="C8" s="1691" t="s">
        <v>28</v>
      </c>
      <c r="D8" s="1691" t="s">
        <v>3123</v>
      </c>
      <c r="E8" s="1691" t="s">
        <v>3124</v>
      </c>
      <c r="F8" s="1691" t="s">
        <v>28</v>
      </c>
      <c r="G8" s="1691" t="s">
        <v>28</v>
      </c>
      <c r="H8" s="1691" t="s">
        <v>28</v>
      </c>
      <c r="I8" s="1691" t="s">
        <v>28</v>
      </c>
    </row>
    <row customHeight="1" ht="11.25">
      <c r="A9" s="1691" t="s">
        <v>115</v>
      </c>
      <c r="B9" s="1691" t="s">
        <v>3125</v>
      </c>
      <c r="C9" s="1691" t="s">
        <v>28</v>
      </c>
      <c r="D9" s="1691" t="s">
        <v>3123</v>
      </c>
      <c r="E9" s="1691" t="s">
        <v>3124</v>
      </c>
      <c r="F9" s="1691" t="s">
        <v>28</v>
      </c>
      <c r="G9" s="1691" t="s">
        <v>28</v>
      </c>
      <c r="H9" s="1691" t="s">
        <v>28</v>
      </c>
      <c r="I9" s="1691" t="s">
        <v>28</v>
      </c>
    </row>
    <row customHeight="1" ht="11.25">
      <c r="A10" s="1691" t="s">
        <v>151</v>
      </c>
      <c r="B10" s="1691" t="s">
        <v>3126</v>
      </c>
      <c r="C10" s="1691" t="s">
        <v>28</v>
      </c>
      <c r="D10" s="1691" t="s">
        <v>3123</v>
      </c>
      <c r="E10" s="1691" t="s">
        <v>3127</v>
      </c>
      <c r="F10" s="1691" t="s">
        <v>28</v>
      </c>
      <c r="G10" s="1691" t="s">
        <v>28</v>
      </c>
      <c r="H10" s="1691" t="s">
        <v>28</v>
      </c>
      <c r="I10" s="1691" t="s">
        <v>28</v>
      </c>
    </row>
    <row customHeight="1" ht="11.25">
      <c r="A11" s="1691" t="s">
        <v>152</v>
      </c>
      <c r="B11" s="1691" t="s">
        <v>3128</v>
      </c>
      <c r="C11" s="1691" t="s">
        <v>28</v>
      </c>
      <c r="D11" s="1691" t="s">
        <v>3129</v>
      </c>
      <c r="E11" s="1691" t="s">
        <v>3117</v>
      </c>
      <c r="F11" s="1691" t="s">
        <v>28</v>
      </c>
      <c r="G11" s="1691" t="s">
        <v>28</v>
      </c>
      <c r="H11" s="1691" t="s">
        <v>28</v>
      </c>
      <c r="I11" s="1691" t="s">
        <v>28</v>
      </c>
    </row>
    <row customHeight="1" ht="11.25">
      <c r="A12" s="1691" t="s">
        <v>153</v>
      </c>
      <c r="B12" s="1691" t="s">
        <v>3130</v>
      </c>
      <c r="C12" s="1691" t="s">
        <v>28</v>
      </c>
      <c r="D12" s="1691" t="s">
        <v>3129</v>
      </c>
      <c r="E12" s="1691" t="s">
        <v>3131</v>
      </c>
      <c r="F12" s="1691" t="s">
        <v>28</v>
      </c>
      <c r="G12" s="1691" t="s">
        <v>28</v>
      </c>
      <c r="H12" s="1691" t="s">
        <v>28</v>
      </c>
      <c r="I12" s="1691" t="s">
        <v>28</v>
      </c>
    </row>
    <row customHeight="1" ht="11.25">
      <c r="A13" s="1691" t="s">
        <v>154</v>
      </c>
      <c r="B13" s="1691" t="s">
        <v>3132</v>
      </c>
      <c r="C13" s="1691" t="s">
        <v>28</v>
      </c>
      <c r="D13" s="1691" t="s">
        <v>3129</v>
      </c>
      <c r="E13" s="1691" t="s">
        <v>3133</v>
      </c>
      <c r="F13" s="1691" t="s">
        <v>28</v>
      </c>
      <c r="G13" s="1691" t="s">
        <v>28</v>
      </c>
      <c r="H13" s="1691" t="s">
        <v>28</v>
      </c>
      <c r="I13" s="1691" t="s">
        <v>28</v>
      </c>
    </row>
    <row customHeight="1" ht="11.25">
      <c r="A14" s="1691" t="s">
        <v>155</v>
      </c>
      <c r="B14" s="1691" t="s">
        <v>3134</v>
      </c>
      <c r="C14" s="1691" t="s">
        <v>28</v>
      </c>
      <c r="D14" s="1691" t="s">
        <v>3129</v>
      </c>
      <c r="E14" s="1691" t="s">
        <v>3133</v>
      </c>
      <c r="F14" s="1691" t="s">
        <v>28</v>
      </c>
      <c r="G14" s="1691" t="s">
        <v>28</v>
      </c>
      <c r="H14" s="1691" t="s">
        <v>28</v>
      </c>
      <c r="I14" s="1691" t="s">
        <v>28</v>
      </c>
    </row>
    <row customHeight="1" ht="11.25">
      <c r="A15" s="1691" t="s">
        <v>156</v>
      </c>
      <c r="B15" s="1691" t="s">
        <v>3135</v>
      </c>
      <c r="C15" s="1691" t="s">
        <v>28</v>
      </c>
      <c r="D15" s="1691" t="s">
        <v>3129</v>
      </c>
      <c r="E15" s="1691" t="s">
        <v>3133</v>
      </c>
      <c r="F15" s="1691" t="s">
        <v>28</v>
      </c>
      <c r="G15" s="1691" t="s">
        <v>28</v>
      </c>
      <c r="H15" s="1691" t="s">
        <v>28</v>
      </c>
      <c r="I15" s="1691" t="s">
        <v>28</v>
      </c>
    </row>
    <row customHeight="1" ht="11.25">
      <c r="A16" s="1691" t="s">
        <v>1466</v>
      </c>
      <c r="B16" s="1691" t="s">
        <v>3136</v>
      </c>
      <c r="C16" s="1691" t="s">
        <v>28</v>
      </c>
      <c r="D16" s="1691" t="s">
        <v>3129</v>
      </c>
      <c r="E16" s="1691" t="s">
        <v>3133</v>
      </c>
      <c r="F16" s="1691" t="s">
        <v>28</v>
      </c>
      <c r="G16" s="1691" t="s">
        <v>28</v>
      </c>
      <c r="H16" s="1691" t="s">
        <v>28</v>
      </c>
      <c r="I16" s="1691" t="s">
        <v>28</v>
      </c>
    </row>
    <row customHeight="1" ht="11.25">
      <c r="A17" s="1691" t="s">
        <v>1472</v>
      </c>
      <c r="B17" s="1691" t="s">
        <v>3137</v>
      </c>
      <c r="C17" s="1691" t="s">
        <v>28</v>
      </c>
      <c r="D17" s="1691" t="s">
        <v>3116</v>
      </c>
      <c r="E17" s="1691" t="s">
        <v>3138</v>
      </c>
      <c r="F17" s="1691" t="s">
        <v>28</v>
      </c>
      <c r="G17" s="1691" t="s">
        <v>28</v>
      </c>
      <c r="H17" s="1691" t="s">
        <v>28</v>
      </c>
      <c r="I17" s="1691" t="s">
        <v>28</v>
      </c>
    </row>
    <row customHeight="1" ht="11.25">
      <c r="A18" s="1691" t="s">
        <v>1484</v>
      </c>
      <c r="B18" s="1691" t="s">
        <v>3139</v>
      </c>
      <c r="C18" s="1691" t="s">
        <v>28</v>
      </c>
      <c r="D18" s="1691" t="s">
        <v>3116</v>
      </c>
      <c r="E18" s="1691" t="s">
        <v>3117</v>
      </c>
      <c r="F18" s="1691" t="s">
        <v>28</v>
      </c>
      <c r="G18" s="1691" t="s">
        <v>28</v>
      </c>
      <c r="H18" s="1691" t="s">
        <v>28</v>
      </c>
      <c r="I18" s="1691" t="s">
        <v>28</v>
      </c>
    </row>
    <row customHeight="1" ht="11.25">
      <c r="A19" s="1691" t="s">
        <v>1498</v>
      </c>
      <c r="B19" s="1691" t="s">
        <v>3140</v>
      </c>
      <c r="C19" s="1691" t="s">
        <v>28</v>
      </c>
      <c r="D19" s="1691" t="s">
        <v>3116</v>
      </c>
      <c r="E19" s="1691" t="s">
        <v>3117</v>
      </c>
      <c r="F19" s="1691" t="s">
        <v>28</v>
      </c>
      <c r="G19" s="1691" t="s">
        <v>28</v>
      </c>
      <c r="H19" s="1691" t="s">
        <v>28</v>
      </c>
      <c r="I19" s="1691" t="s">
        <v>28</v>
      </c>
    </row>
    <row customHeight="1" ht="11.25">
      <c r="A20" s="1691" t="s">
        <v>1510</v>
      </c>
      <c r="B20" s="1691" t="s">
        <v>3141</v>
      </c>
      <c r="C20" s="1691" t="s">
        <v>28</v>
      </c>
      <c r="D20" s="1691" t="s">
        <v>3116</v>
      </c>
      <c r="E20" s="1691" t="s">
        <v>3117</v>
      </c>
      <c r="F20" s="1691" t="s">
        <v>28</v>
      </c>
      <c r="G20" s="1691" t="s">
        <v>28</v>
      </c>
      <c r="H20" s="1691" t="s">
        <v>28</v>
      </c>
      <c r="I20" s="1691" t="s">
        <v>28</v>
      </c>
    </row>
    <row customHeight="1" ht="11.25">
      <c r="A21" s="1691" t="s">
        <v>1519</v>
      </c>
      <c r="B21" s="1691" t="s">
        <v>3142</v>
      </c>
      <c r="C21" s="1691" t="s">
        <v>28</v>
      </c>
      <c r="D21" s="1691" t="s">
        <v>3116</v>
      </c>
      <c r="E21" s="1691" t="s">
        <v>3143</v>
      </c>
      <c r="F21" s="1691" t="s">
        <v>28</v>
      </c>
      <c r="G21" s="1691" t="s">
        <v>28</v>
      </c>
      <c r="H21" s="1691" t="s">
        <v>28</v>
      </c>
      <c r="I21" s="1691" t="s">
        <v>28</v>
      </c>
    </row>
    <row customHeight="1" ht="11.25">
      <c r="A22" s="1691" t="s">
        <v>1535</v>
      </c>
      <c r="B22" s="1691" t="s">
        <v>3144</v>
      </c>
      <c r="C22" s="1691" t="s">
        <v>28</v>
      </c>
      <c r="D22" s="1691" t="s">
        <v>3116</v>
      </c>
      <c r="E22" s="1691" t="s">
        <v>3117</v>
      </c>
      <c r="F22" s="1691" t="s">
        <v>28</v>
      </c>
      <c r="G22" s="1691" t="s">
        <v>28</v>
      </c>
      <c r="H22" s="1691" t="s">
        <v>28</v>
      </c>
      <c r="I22" s="1691" t="s">
        <v>28</v>
      </c>
    </row>
    <row customHeight="1" ht="11.25">
      <c r="A23" s="1691" t="s">
        <v>1542</v>
      </c>
      <c r="B23" s="1691" t="s">
        <v>3145</v>
      </c>
      <c r="C23" s="1691" t="s">
        <v>28</v>
      </c>
      <c r="D23" s="1691" t="s">
        <v>3116</v>
      </c>
      <c r="E23" s="1691" t="s">
        <v>3117</v>
      </c>
      <c r="F23" s="1691" t="s">
        <v>28</v>
      </c>
      <c r="G23" s="1691" t="s">
        <v>28</v>
      </c>
      <c r="H23" s="1691" t="s">
        <v>28</v>
      </c>
      <c r="I23" s="1691" t="s">
        <v>28</v>
      </c>
    </row>
    <row customHeight="1" ht="11.25">
      <c r="A24" s="1691" t="s">
        <v>101</v>
      </c>
      <c r="B24" s="1691" t="s">
        <v>3146</v>
      </c>
      <c r="C24" s="1691" t="s">
        <v>28</v>
      </c>
      <c r="D24" s="1691" t="s">
        <v>3116</v>
      </c>
      <c r="E24" s="1691" t="s">
        <v>3117</v>
      </c>
      <c r="F24" s="1691" t="s">
        <v>28</v>
      </c>
      <c r="G24" s="1691" t="s">
        <v>28</v>
      </c>
      <c r="H24" s="1691" t="s">
        <v>28</v>
      </c>
      <c r="I24" s="1691" t="s">
        <v>28</v>
      </c>
    </row>
    <row customHeight="1" ht="11.25">
      <c r="A25" s="1691" t="s">
        <v>1556</v>
      </c>
      <c r="B25" s="1691" t="s">
        <v>3147</v>
      </c>
      <c r="C25" s="1691" t="s">
        <v>28</v>
      </c>
      <c r="D25" s="1691" t="s">
        <v>3116</v>
      </c>
      <c r="E25" s="1691" t="s">
        <v>3117</v>
      </c>
      <c r="F25" s="1691" t="s">
        <v>28</v>
      </c>
      <c r="G25" s="1691" t="s">
        <v>28</v>
      </c>
      <c r="H25" s="1691" t="s">
        <v>28</v>
      </c>
      <c r="I2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AAE52-1EAF-FBFF-3EF8-C918A94830F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D6164-652D-5D72-C71A-934911738C8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ПАО "ОГК-2"</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112</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F4A9C-091C-8B4A-9788-08D74FEF5D5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133</v>
      </c>
      <c r="B1" s="183" t="s">
        <v>3148</v>
      </c>
    </row>
    <row customHeight="1" ht="11.25">
      <c r="A2" s="64" t="s">
        <v>100</v>
      </c>
      <c r="B2" s="64" t="s">
        <v>3149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B3B42-439F-3F9D-71C5-0A8D748E5F6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3150</v>
      </c>
      <c r="B1" s="835" t="s">
        <v>3151</v>
      </c>
    </row>
    <row customHeight="1" ht="11.25">
      <c r="A2" s="835">
        <v>4213775</v>
      </c>
      <c r="B2" s="835" t="s">
        <v>1223</v>
      </c>
    </row>
    <row customHeight="1" ht="11.25">
      <c r="A3" s="835">
        <v>4213784</v>
      </c>
      <c r="B3" s="835" t="s">
        <v>1257</v>
      </c>
    </row>
    <row customHeight="1" ht="11.25">
      <c r="A4" s="835">
        <v>4213781</v>
      </c>
      <c r="B4" s="835" t="s">
        <v>1250</v>
      </c>
    </row>
    <row customHeight="1" ht="11.25">
      <c r="A5" s="835">
        <v>4213776</v>
      </c>
      <c r="B5" s="835" t="s">
        <v>175</v>
      </c>
    </row>
    <row customHeight="1" ht="11.25">
      <c r="A6" s="835">
        <v>4213777</v>
      </c>
      <c r="B6" s="835" t="s">
        <v>181</v>
      </c>
    </row>
    <row customHeight="1" ht="11.25">
      <c r="A7" s="835">
        <v>4213778</v>
      </c>
      <c r="B7" s="835" t="s">
        <v>187</v>
      </c>
    </row>
    <row customHeight="1" ht="11.25">
      <c r="A8" s="835">
        <v>4213780</v>
      </c>
      <c r="B8" s="835" t="s">
        <v>193</v>
      </c>
    </row>
    <row customHeight="1" ht="11.25">
      <c r="A9" s="835">
        <v>4213779</v>
      </c>
      <c r="B9" s="835" t="s">
        <v>1391</v>
      </c>
    </row>
    <row customHeight="1" ht="11.25">
      <c r="A10" s="835">
        <v>4213783</v>
      </c>
      <c r="B10" s="835" t="s">
        <v>1406</v>
      </c>
    </row>
    <row customHeight="1" ht="11.25">
      <c r="A11" s="835">
        <v>4213782</v>
      </c>
      <c r="B11" s="835"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F3A68-D8BD-E237-94BE-C932F1BD8DC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3150</v>
      </c>
      <c r="B1" s="835" t="s">
        <v>3152</v>
      </c>
    </row>
    <row customHeight="1" ht="11.25">
      <c r="A2" s="835" t="s">
        <v>3153</v>
      </c>
      <c r="B2" s="835" t="s">
        <v>1504</v>
      </c>
    </row>
    <row customHeight="1" ht="11.25">
      <c r="A3" s="835" t="s">
        <v>3154</v>
      </c>
      <c r="B3" s="835" t="s">
        <v>1514</v>
      </c>
    </row>
    <row customHeight="1" ht="11.25">
      <c r="A4" s="835" t="s">
        <v>3155</v>
      </c>
      <c r="B4" s="835" t="s">
        <v>1523</v>
      </c>
    </row>
    <row customHeight="1" ht="11.25">
      <c r="A5" s="835" t="s">
        <v>3156</v>
      </c>
      <c r="B5" s="835" t="s">
        <v>1532</v>
      </c>
    </row>
    <row customHeight="1" ht="11.25">
      <c r="A6" s="835" t="s">
        <v>3157</v>
      </c>
      <c r="B6" s="835" t="s">
        <v>1538</v>
      </c>
    </row>
    <row customHeight="1" ht="11.25">
      <c r="A7" s="835" t="s">
        <v>3158</v>
      </c>
      <c r="B7" s="835" t="s">
        <v>1546</v>
      </c>
    </row>
    <row customHeight="1" ht="11.25">
      <c r="A8" s="835" t="s">
        <v>3159</v>
      </c>
      <c r="B8" s="835" t="s">
        <v>1552</v>
      </c>
    </row>
    <row customHeight="1" ht="11.25">
      <c r="A9" s="835" t="s">
        <v>3160</v>
      </c>
      <c r="B9" s="835" t="s">
        <v>1558</v>
      </c>
    </row>
    <row customHeight="1" ht="11.25">
      <c r="A10" s="835" t="s">
        <v>3161</v>
      </c>
      <c r="B10" s="835" t="s">
        <v>1562</v>
      </c>
    </row>
    <row customHeight="1" ht="11.25">
      <c r="A11" s="835" t="s">
        <v>3162</v>
      </c>
      <c r="B11" s="835"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3D2AD-50CB-FDB6-D7EE-AA4615BC17D3}" mc:Ignorable="x14ac xr xr2 xr3">
  <sheetPr>
    <tabColor rgb="FFFFCC99"/>
  </sheetPr>
  <dimension ref="A1:G151"/>
  <sheetViews>
    <sheetView topLeftCell="A1" showGridLines="0" workbookViewId="0">
      <selection activeCell="A1" sqref="A1"/>
    </sheetView>
  </sheetViews>
  <sheetFormatPr customHeight="1" defaultRowHeight="11.25"/>
  <sheetData>
    <row customHeight="1" ht="11.25">
      <c r="A1" s="373" t="s">
        <v>2703</v>
      </c>
      <c r="B1" s="373" t="s">
        <v>2704</v>
      </c>
      <c r="C1" s="373" t="s">
        <v>2705</v>
      </c>
      <c r="D1" s="373" t="s">
        <v>2706</v>
      </c>
      <c r="E1" s="0" t="s">
        <v>2707</v>
      </c>
      <c r="F1" s="0" t="s">
        <v>2708</v>
      </c>
      <c r="G1" s="0" t="s">
        <v>2709</v>
      </c>
    </row>
    <row customHeight="1" ht="11.25">
      <c r="A2" s="0" t="s">
        <v>16</v>
      </c>
      <c r="B2" s="0" t="s">
        <v>2710</v>
      </c>
      <c r="C2" s="0" t="s">
        <v>2711</v>
      </c>
      <c r="D2" s="0" t="s">
        <v>2710</v>
      </c>
      <c r="E2" s="0" t="s">
        <v>2711</v>
      </c>
      <c r="F2" s="0" t="s">
        <v>2712</v>
      </c>
      <c r="G2" s="0" t="s">
        <v>112</v>
      </c>
    </row>
    <row customHeight="1" ht="11.25">
      <c r="A3" s="0" t="s">
        <v>16</v>
      </c>
      <c r="B3" s="0" t="s">
        <v>2713</v>
      </c>
      <c r="C3" s="0" t="s">
        <v>2714</v>
      </c>
      <c r="D3" s="0" t="s">
        <v>2713</v>
      </c>
      <c r="E3" s="0" t="s">
        <v>2714</v>
      </c>
      <c r="F3" s="0" t="s">
        <v>2715</v>
      </c>
      <c r="G3" s="0" t="s">
        <v>113</v>
      </c>
    </row>
    <row customHeight="1" ht="11.25">
      <c r="A4" s="0" t="s">
        <v>16</v>
      </c>
      <c r="B4" s="0" t="s">
        <v>2713</v>
      </c>
      <c r="C4" s="0" t="s">
        <v>2714</v>
      </c>
      <c r="D4" s="0" t="s">
        <v>2716</v>
      </c>
      <c r="E4" s="0" t="s">
        <v>2717</v>
      </c>
      <c r="F4" s="0" t="s">
        <v>2718</v>
      </c>
      <c r="G4" s="0" t="s">
        <v>92</v>
      </c>
    </row>
    <row customHeight="1" ht="11.25">
      <c r="A5" s="0" t="s">
        <v>16</v>
      </c>
      <c r="B5" s="0" t="s">
        <v>2713</v>
      </c>
      <c r="C5" s="0" t="s">
        <v>2714</v>
      </c>
      <c r="D5" s="0" t="s">
        <v>2719</v>
      </c>
      <c r="E5" s="0" t="s">
        <v>2720</v>
      </c>
      <c r="F5" s="0" t="s">
        <v>2721</v>
      </c>
      <c r="G5" s="0" t="s">
        <v>93</v>
      </c>
    </row>
    <row customHeight="1" ht="11.25">
      <c r="A6" s="0" t="s">
        <v>16</v>
      </c>
      <c r="B6" s="0" t="s">
        <v>2713</v>
      </c>
      <c r="C6" s="0" t="s">
        <v>2714</v>
      </c>
      <c r="D6" s="0" t="s">
        <v>2722</v>
      </c>
      <c r="E6" s="0" t="s">
        <v>2723</v>
      </c>
      <c r="F6" s="0" t="s">
        <v>2718</v>
      </c>
      <c r="G6" s="0" t="s">
        <v>114</v>
      </c>
    </row>
    <row customHeight="1" ht="11.25">
      <c r="A7" s="0" t="s">
        <v>16</v>
      </c>
      <c r="B7" s="0" t="s">
        <v>2713</v>
      </c>
      <c r="C7" s="0" t="s">
        <v>2714</v>
      </c>
      <c r="D7" s="0" t="s">
        <v>2724</v>
      </c>
      <c r="E7" s="0" t="s">
        <v>2725</v>
      </c>
      <c r="F7" s="0" t="s">
        <v>2718</v>
      </c>
      <c r="G7" s="0" t="s">
        <v>94</v>
      </c>
    </row>
    <row customHeight="1" ht="11.25">
      <c r="A8" s="0" t="s">
        <v>16</v>
      </c>
      <c r="B8" s="0" t="s">
        <v>2713</v>
      </c>
      <c r="C8" s="0" t="s">
        <v>2714</v>
      </c>
      <c r="D8" s="0" t="s">
        <v>2726</v>
      </c>
      <c r="E8" s="0" t="s">
        <v>2727</v>
      </c>
      <c r="F8" s="0" t="s">
        <v>2718</v>
      </c>
      <c r="G8" s="0" t="s">
        <v>95</v>
      </c>
    </row>
    <row customHeight="1" ht="11.25">
      <c r="A9" s="0" t="s">
        <v>16</v>
      </c>
      <c r="B9" s="0" t="s">
        <v>2728</v>
      </c>
      <c r="C9" s="0" t="s">
        <v>2729</v>
      </c>
      <c r="D9" s="0" t="s">
        <v>2728</v>
      </c>
      <c r="E9" s="0" t="s">
        <v>2729</v>
      </c>
      <c r="F9" s="0" t="s">
        <v>2715</v>
      </c>
      <c r="G9" s="0" t="s">
        <v>115</v>
      </c>
    </row>
    <row customHeight="1" ht="11.25">
      <c r="A10" s="0" t="s">
        <v>16</v>
      </c>
      <c r="B10" s="0" t="s">
        <v>2728</v>
      </c>
      <c r="C10" s="0" t="s">
        <v>2729</v>
      </c>
      <c r="D10" s="0" t="s">
        <v>2730</v>
      </c>
      <c r="E10" s="0" t="s">
        <v>2731</v>
      </c>
      <c r="F10" s="0" t="s">
        <v>2718</v>
      </c>
      <c r="G10" s="0" t="s">
        <v>151</v>
      </c>
    </row>
    <row customHeight="1" ht="11.25">
      <c r="A11" s="0" t="s">
        <v>16</v>
      </c>
      <c r="B11" s="0" t="s">
        <v>2728</v>
      </c>
      <c r="C11" s="0" t="s">
        <v>2729</v>
      </c>
      <c r="D11" s="0" t="s">
        <v>2732</v>
      </c>
      <c r="E11" s="0" t="s">
        <v>2733</v>
      </c>
      <c r="F11" s="0" t="s">
        <v>2718</v>
      </c>
      <c r="G11" s="0" t="s">
        <v>152</v>
      </c>
    </row>
    <row customHeight="1" ht="11.25">
      <c r="A12" s="0" t="s">
        <v>16</v>
      </c>
      <c r="B12" s="0" t="s">
        <v>2728</v>
      </c>
      <c r="C12" s="0" t="s">
        <v>2729</v>
      </c>
      <c r="D12" s="0" t="s">
        <v>2734</v>
      </c>
      <c r="E12" s="0" t="s">
        <v>2735</v>
      </c>
      <c r="F12" s="0" t="s">
        <v>2718</v>
      </c>
      <c r="G12" s="0" t="s">
        <v>153</v>
      </c>
    </row>
    <row customHeight="1" ht="11.25">
      <c r="A13" s="0" t="s">
        <v>16</v>
      </c>
      <c r="B13" s="0" t="s">
        <v>2728</v>
      </c>
      <c r="C13" s="0" t="s">
        <v>2729</v>
      </c>
      <c r="D13" s="0" t="s">
        <v>2736</v>
      </c>
      <c r="E13" s="0" t="s">
        <v>2737</v>
      </c>
      <c r="F13" s="0" t="s">
        <v>2718</v>
      </c>
      <c r="G13" s="0" t="s">
        <v>154</v>
      </c>
    </row>
    <row customHeight="1" ht="11.25">
      <c r="A14" s="0" t="s">
        <v>16</v>
      </c>
      <c r="B14" s="0" t="s">
        <v>2738</v>
      </c>
      <c r="C14" s="0" t="s">
        <v>2739</v>
      </c>
      <c r="D14" s="0" t="s">
        <v>2740</v>
      </c>
      <c r="E14" s="0" t="s">
        <v>2741</v>
      </c>
      <c r="F14" s="0" t="s">
        <v>2742</v>
      </c>
      <c r="G14" s="0" t="s">
        <v>155</v>
      </c>
    </row>
    <row customHeight="1" ht="11.25">
      <c r="A15" s="0" t="s">
        <v>16</v>
      </c>
      <c r="B15" s="0" t="s">
        <v>2738</v>
      </c>
      <c r="C15" s="0" t="s">
        <v>2739</v>
      </c>
      <c r="D15" s="0" t="s">
        <v>2738</v>
      </c>
      <c r="E15" s="0" t="s">
        <v>2739</v>
      </c>
      <c r="F15" s="0" t="s">
        <v>2715</v>
      </c>
      <c r="G15" s="0" t="s">
        <v>156</v>
      </c>
    </row>
    <row customHeight="1" ht="11.25">
      <c r="A16" s="0" t="s">
        <v>16</v>
      </c>
      <c r="B16" s="0" t="s">
        <v>2738</v>
      </c>
      <c r="C16" s="0" t="s">
        <v>2739</v>
      </c>
      <c r="D16" s="0" t="s">
        <v>2743</v>
      </c>
      <c r="E16" s="0" t="s">
        <v>2744</v>
      </c>
      <c r="F16" s="0" t="s">
        <v>2718</v>
      </c>
      <c r="G16" s="0" t="s">
        <v>1466</v>
      </c>
    </row>
    <row customHeight="1" ht="11.25">
      <c r="A17" s="0" t="s">
        <v>16</v>
      </c>
      <c r="B17" s="0" t="s">
        <v>2738</v>
      </c>
      <c r="C17" s="0" t="s">
        <v>2739</v>
      </c>
      <c r="D17" s="0" t="s">
        <v>2745</v>
      </c>
      <c r="E17" s="0" t="s">
        <v>2746</v>
      </c>
      <c r="F17" s="0" t="s">
        <v>2718</v>
      </c>
      <c r="G17" s="0" t="s">
        <v>1472</v>
      </c>
    </row>
    <row customHeight="1" ht="11.25">
      <c r="A18" s="0" t="s">
        <v>16</v>
      </c>
      <c r="B18" s="0" t="s">
        <v>2738</v>
      </c>
      <c r="C18" s="0" t="s">
        <v>2739</v>
      </c>
      <c r="D18" s="0" t="s">
        <v>2747</v>
      </c>
      <c r="E18" s="0" t="s">
        <v>2748</v>
      </c>
      <c r="F18" s="0" t="s">
        <v>2718</v>
      </c>
      <c r="G18" s="0" t="s">
        <v>1484</v>
      </c>
    </row>
    <row customHeight="1" ht="11.25">
      <c r="A19" s="0" t="s">
        <v>16</v>
      </c>
      <c r="B19" s="0" t="s">
        <v>2738</v>
      </c>
      <c r="C19" s="0" t="s">
        <v>2739</v>
      </c>
      <c r="D19" s="0" t="s">
        <v>2749</v>
      </c>
      <c r="E19" s="0" t="s">
        <v>2750</v>
      </c>
      <c r="F19" s="0" t="s">
        <v>2718</v>
      </c>
      <c r="G19" s="0" t="s">
        <v>1498</v>
      </c>
    </row>
    <row customHeight="1" ht="11.25">
      <c r="A20" s="0" t="s">
        <v>16</v>
      </c>
      <c r="B20" s="0" t="s">
        <v>2738</v>
      </c>
      <c r="C20" s="0" t="s">
        <v>2739</v>
      </c>
      <c r="D20" s="0" t="s">
        <v>2751</v>
      </c>
      <c r="E20" s="0" t="s">
        <v>2752</v>
      </c>
      <c r="F20" s="0" t="s">
        <v>2718</v>
      </c>
      <c r="G20" s="0" t="s">
        <v>1510</v>
      </c>
    </row>
    <row customHeight="1" ht="11.25">
      <c r="A21" s="0" t="s">
        <v>16</v>
      </c>
      <c r="B21" s="0" t="s">
        <v>2738</v>
      </c>
      <c r="C21" s="0" t="s">
        <v>2739</v>
      </c>
      <c r="D21" s="0" t="s">
        <v>2753</v>
      </c>
      <c r="E21" s="0" t="s">
        <v>2754</v>
      </c>
      <c r="F21" s="0" t="s">
        <v>2718</v>
      </c>
      <c r="G21" s="0" t="s">
        <v>1519</v>
      </c>
    </row>
    <row customHeight="1" ht="11.25">
      <c r="A22" s="0" t="s">
        <v>16</v>
      </c>
      <c r="B22" s="0" t="s">
        <v>2738</v>
      </c>
      <c r="C22" s="0" t="s">
        <v>2739</v>
      </c>
      <c r="D22" s="0" t="s">
        <v>2755</v>
      </c>
      <c r="E22" s="0" t="s">
        <v>2756</v>
      </c>
      <c r="F22" s="0" t="s">
        <v>2718</v>
      </c>
      <c r="G22" s="0" t="s">
        <v>1535</v>
      </c>
    </row>
    <row customHeight="1" ht="11.25">
      <c r="A23" s="0" t="s">
        <v>16</v>
      </c>
      <c r="B23" s="0" t="s">
        <v>102</v>
      </c>
      <c r="C23" s="0" t="s">
        <v>2757</v>
      </c>
      <c r="D23" s="0" t="s">
        <v>2758</v>
      </c>
      <c r="E23" s="0" t="s">
        <v>2759</v>
      </c>
      <c r="F23" s="0" t="s">
        <v>2718</v>
      </c>
      <c r="G23" s="0" t="s">
        <v>1542</v>
      </c>
    </row>
    <row customHeight="1" ht="11.25">
      <c r="A24" s="0" t="s">
        <v>16</v>
      </c>
      <c r="B24" s="0" t="s">
        <v>102</v>
      </c>
      <c r="C24" s="0" t="s">
        <v>2757</v>
      </c>
      <c r="D24" s="0" t="s">
        <v>103</v>
      </c>
      <c r="E24" s="0" t="s">
        <v>104</v>
      </c>
      <c r="F24" s="0" t="s">
        <v>2721</v>
      </c>
      <c r="G24" s="0" t="s">
        <v>101</v>
      </c>
    </row>
    <row customHeight="1" ht="11.25">
      <c r="A25" s="0" t="s">
        <v>16</v>
      </c>
      <c r="B25" s="0" t="s">
        <v>102</v>
      </c>
      <c r="C25" s="0" t="s">
        <v>2757</v>
      </c>
      <c r="D25" s="0" t="s">
        <v>102</v>
      </c>
      <c r="E25" s="0" t="s">
        <v>2757</v>
      </c>
      <c r="F25" s="0" t="s">
        <v>2715</v>
      </c>
      <c r="G25" s="0" t="s">
        <v>1556</v>
      </c>
    </row>
    <row customHeight="1" ht="11.25">
      <c r="A26" s="0" t="s">
        <v>16</v>
      </c>
      <c r="B26" s="0" t="s">
        <v>102</v>
      </c>
      <c r="C26" s="0" t="s">
        <v>2757</v>
      </c>
      <c r="D26" s="0" t="s">
        <v>2760</v>
      </c>
      <c r="E26" s="0" t="s">
        <v>2761</v>
      </c>
      <c r="F26" s="0" t="s">
        <v>2718</v>
      </c>
      <c r="G26" s="0" t="s">
        <v>1560</v>
      </c>
    </row>
    <row customHeight="1" ht="11.25">
      <c r="A27" s="0" t="s">
        <v>16</v>
      </c>
      <c r="B27" s="0" t="s">
        <v>102</v>
      </c>
      <c r="C27" s="0" t="s">
        <v>2757</v>
      </c>
      <c r="D27" s="0" t="s">
        <v>2762</v>
      </c>
      <c r="E27" s="0" t="s">
        <v>2763</v>
      </c>
      <c r="F27" s="0" t="s">
        <v>2718</v>
      </c>
      <c r="G27" s="0" t="s">
        <v>1565</v>
      </c>
    </row>
    <row customHeight="1" ht="11.25">
      <c r="A28" s="0" t="s">
        <v>16</v>
      </c>
      <c r="B28" s="0" t="s">
        <v>2764</v>
      </c>
      <c r="C28" s="0" t="s">
        <v>2765</v>
      </c>
      <c r="D28" s="0" t="s">
        <v>2764</v>
      </c>
      <c r="E28" s="0" t="s">
        <v>2765</v>
      </c>
      <c r="F28" s="0" t="s">
        <v>2712</v>
      </c>
      <c r="G28" s="0" t="s">
        <v>1573</v>
      </c>
    </row>
    <row customHeight="1" ht="11.25">
      <c r="A29" s="0" t="s">
        <v>16</v>
      </c>
      <c r="B29" s="0" t="s">
        <v>2766</v>
      </c>
      <c r="C29" s="0" t="s">
        <v>2767</v>
      </c>
      <c r="D29" s="0" t="s">
        <v>2768</v>
      </c>
      <c r="E29" s="0" t="s">
        <v>2769</v>
      </c>
      <c r="F29" s="0" t="s">
        <v>2718</v>
      </c>
      <c r="G29" s="0" t="s">
        <v>1575</v>
      </c>
    </row>
    <row customHeight="1" ht="11.25">
      <c r="A30" s="0" t="s">
        <v>16</v>
      </c>
      <c r="B30" s="0" t="s">
        <v>2766</v>
      </c>
      <c r="C30" s="0" t="s">
        <v>2767</v>
      </c>
      <c r="D30" s="0" t="s">
        <v>2770</v>
      </c>
      <c r="E30" s="0" t="s">
        <v>2771</v>
      </c>
      <c r="F30" s="0" t="s">
        <v>2742</v>
      </c>
      <c r="G30" s="0" t="s">
        <v>1578</v>
      </c>
    </row>
    <row customHeight="1" ht="11.25">
      <c r="A31" s="0" t="s">
        <v>16</v>
      </c>
      <c r="B31" s="0" t="s">
        <v>2766</v>
      </c>
      <c r="C31" s="0" t="s">
        <v>2767</v>
      </c>
      <c r="D31" s="0" t="s">
        <v>2766</v>
      </c>
      <c r="E31" s="0" t="s">
        <v>2767</v>
      </c>
      <c r="F31" s="0" t="s">
        <v>2715</v>
      </c>
      <c r="G31" s="0" t="s">
        <v>1583</v>
      </c>
    </row>
    <row customHeight="1" ht="11.25">
      <c r="A32" s="0" t="s">
        <v>16</v>
      </c>
      <c r="B32" s="0" t="s">
        <v>2766</v>
      </c>
      <c r="C32" s="0" t="s">
        <v>2767</v>
      </c>
      <c r="D32" s="0" t="s">
        <v>2772</v>
      </c>
      <c r="E32" s="0" t="s">
        <v>2773</v>
      </c>
      <c r="F32" s="0" t="s">
        <v>2718</v>
      </c>
      <c r="G32" s="0" t="s">
        <v>1585</v>
      </c>
    </row>
    <row customHeight="1" ht="11.25">
      <c r="A33" s="0" t="s">
        <v>16</v>
      </c>
      <c r="B33" s="0" t="s">
        <v>2774</v>
      </c>
      <c r="C33" s="0" t="s">
        <v>2775</v>
      </c>
      <c r="D33" s="0" t="s">
        <v>2774</v>
      </c>
      <c r="E33" s="0" t="s">
        <v>2775</v>
      </c>
      <c r="F33" s="0" t="s">
        <v>2712</v>
      </c>
      <c r="G33" s="0" t="s">
        <v>1587</v>
      </c>
    </row>
    <row customHeight="1" ht="11.25">
      <c r="A34" s="0" t="s">
        <v>16</v>
      </c>
      <c r="B34" s="0" t="s">
        <v>2776</v>
      </c>
      <c r="C34" s="0" t="s">
        <v>2777</v>
      </c>
      <c r="D34" s="0" t="s">
        <v>2778</v>
      </c>
      <c r="E34" s="0" t="s">
        <v>2779</v>
      </c>
      <c r="F34" s="0" t="s">
        <v>2721</v>
      </c>
      <c r="G34" s="0" t="s">
        <v>1589</v>
      </c>
    </row>
    <row customHeight="1" ht="11.25">
      <c r="A35" s="0" t="s">
        <v>16</v>
      </c>
      <c r="B35" s="0" t="s">
        <v>2776</v>
      </c>
      <c r="C35" s="0" t="s">
        <v>2777</v>
      </c>
      <c r="D35" s="0" t="s">
        <v>2780</v>
      </c>
      <c r="E35" s="0" t="s">
        <v>2781</v>
      </c>
      <c r="F35" s="0" t="s">
        <v>2718</v>
      </c>
      <c r="G35" s="0" t="s">
        <v>1594</v>
      </c>
    </row>
    <row customHeight="1" ht="11.25">
      <c r="A36" s="0" t="s">
        <v>16</v>
      </c>
      <c r="B36" s="0" t="s">
        <v>2776</v>
      </c>
      <c r="C36" s="0" t="s">
        <v>2777</v>
      </c>
      <c r="D36" s="0" t="s">
        <v>2776</v>
      </c>
      <c r="E36" s="0" t="s">
        <v>2777</v>
      </c>
      <c r="F36" s="0" t="s">
        <v>2715</v>
      </c>
      <c r="G36" s="0" t="s">
        <v>1599</v>
      </c>
    </row>
    <row customHeight="1" ht="11.25">
      <c r="A37" s="0" t="s">
        <v>16</v>
      </c>
      <c r="B37" s="0" t="s">
        <v>2776</v>
      </c>
      <c r="C37" s="0" t="s">
        <v>2777</v>
      </c>
      <c r="D37" s="0" t="s">
        <v>2782</v>
      </c>
      <c r="E37" s="0" t="s">
        <v>2783</v>
      </c>
      <c r="F37" s="0" t="s">
        <v>2718</v>
      </c>
      <c r="G37" s="0" t="s">
        <v>1603</v>
      </c>
    </row>
    <row customHeight="1" ht="11.25">
      <c r="A38" s="0" t="s">
        <v>16</v>
      </c>
      <c r="B38" s="0" t="s">
        <v>2784</v>
      </c>
      <c r="C38" s="0" t="s">
        <v>2785</v>
      </c>
      <c r="D38" s="0" t="s">
        <v>2786</v>
      </c>
      <c r="E38" s="0" t="s">
        <v>2787</v>
      </c>
      <c r="F38" s="0" t="s">
        <v>2718</v>
      </c>
      <c r="G38" s="0" t="s">
        <v>1611</v>
      </c>
    </row>
    <row customHeight="1" ht="11.25">
      <c r="A39" s="0" t="s">
        <v>16</v>
      </c>
      <c r="B39" s="0" t="s">
        <v>2784</v>
      </c>
      <c r="C39" s="0" t="s">
        <v>2785</v>
      </c>
      <c r="D39" s="0" t="s">
        <v>2788</v>
      </c>
      <c r="E39" s="0" t="s">
        <v>2789</v>
      </c>
      <c r="F39" s="0" t="s">
        <v>2718</v>
      </c>
      <c r="G39" s="0" t="s">
        <v>1617</v>
      </c>
    </row>
    <row customHeight="1" ht="11.25">
      <c r="A40" s="0" t="s">
        <v>16</v>
      </c>
      <c r="B40" s="0" t="s">
        <v>2784</v>
      </c>
      <c r="C40" s="0" t="s">
        <v>2785</v>
      </c>
      <c r="D40" s="0" t="s">
        <v>2790</v>
      </c>
      <c r="E40" s="0" t="s">
        <v>2791</v>
      </c>
      <c r="F40" s="0" t="s">
        <v>2718</v>
      </c>
      <c r="G40" s="0" t="s">
        <v>1622</v>
      </c>
    </row>
    <row customHeight="1" ht="11.25">
      <c r="A41" s="0" t="s">
        <v>16</v>
      </c>
      <c r="B41" s="0" t="s">
        <v>2784</v>
      </c>
      <c r="C41" s="0" t="s">
        <v>2785</v>
      </c>
      <c r="D41" s="0" t="s">
        <v>2784</v>
      </c>
      <c r="E41" s="0" t="s">
        <v>2785</v>
      </c>
      <c r="F41" s="0" t="s">
        <v>2715</v>
      </c>
      <c r="G41" s="0" t="s">
        <v>1626</v>
      </c>
    </row>
    <row customHeight="1" ht="11.25">
      <c r="A42" s="0" t="s">
        <v>16</v>
      </c>
      <c r="B42" s="0" t="s">
        <v>2784</v>
      </c>
      <c r="C42" s="0" t="s">
        <v>2785</v>
      </c>
      <c r="D42" s="0" t="s">
        <v>2792</v>
      </c>
      <c r="E42" s="0" t="s">
        <v>2793</v>
      </c>
      <c r="F42" s="0" t="s">
        <v>2721</v>
      </c>
      <c r="G42" s="0" t="s">
        <v>1629</v>
      </c>
    </row>
    <row customHeight="1" ht="11.25">
      <c r="A43" s="0" t="s">
        <v>16</v>
      </c>
      <c r="B43" s="0" t="s">
        <v>2784</v>
      </c>
      <c r="C43" s="0" t="s">
        <v>2785</v>
      </c>
      <c r="D43" s="0" t="s">
        <v>2794</v>
      </c>
      <c r="E43" s="0" t="s">
        <v>2795</v>
      </c>
      <c r="F43" s="0" t="s">
        <v>2718</v>
      </c>
      <c r="G43" s="0" t="s">
        <v>1636</v>
      </c>
    </row>
    <row customHeight="1" ht="11.25">
      <c r="A44" s="0" t="s">
        <v>16</v>
      </c>
      <c r="B44" s="0" t="s">
        <v>2796</v>
      </c>
      <c r="C44" s="0" t="s">
        <v>2797</v>
      </c>
      <c r="D44" s="0" t="s">
        <v>2796</v>
      </c>
      <c r="E44" s="0" t="s">
        <v>2797</v>
      </c>
      <c r="F44" s="0" t="s">
        <v>2712</v>
      </c>
      <c r="G44" s="0" t="s">
        <v>1645</v>
      </c>
    </row>
    <row customHeight="1" ht="11.25">
      <c r="A45" s="0" t="s">
        <v>16</v>
      </c>
      <c r="B45" s="0" t="s">
        <v>2798</v>
      </c>
      <c r="C45" s="0" t="s">
        <v>2799</v>
      </c>
      <c r="D45" s="0" t="s">
        <v>2800</v>
      </c>
      <c r="E45" s="0" t="s">
        <v>2801</v>
      </c>
      <c r="F45" s="0" t="s">
        <v>2721</v>
      </c>
      <c r="G45" s="0" t="s">
        <v>1650</v>
      </c>
    </row>
    <row customHeight="1" ht="11.25">
      <c r="A46" s="0" t="s">
        <v>16</v>
      </c>
      <c r="B46" s="0" t="s">
        <v>2798</v>
      </c>
      <c r="C46" s="0" t="s">
        <v>2799</v>
      </c>
      <c r="D46" s="0" t="s">
        <v>2798</v>
      </c>
      <c r="E46" s="0" t="s">
        <v>2799</v>
      </c>
      <c r="F46" s="0" t="s">
        <v>2715</v>
      </c>
      <c r="G46" s="0" t="s">
        <v>1654</v>
      </c>
    </row>
    <row customHeight="1" ht="11.25">
      <c r="A47" s="0" t="s">
        <v>16</v>
      </c>
      <c r="B47" s="0" t="s">
        <v>2798</v>
      </c>
      <c r="C47" s="0" t="s">
        <v>2799</v>
      </c>
      <c r="D47" s="0" t="s">
        <v>2802</v>
      </c>
      <c r="E47" s="0" t="s">
        <v>2803</v>
      </c>
      <c r="F47" s="0" t="s">
        <v>2718</v>
      </c>
      <c r="G47" s="0" t="s">
        <v>1660</v>
      </c>
    </row>
    <row customHeight="1" ht="11.25">
      <c r="A48" s="0" t="s">
        <v>16</v>
      </c>
      <c r="B48" s="0" t="s">
        <v>2798</v>
      </c>
      <c r="C48" s="0" t="s">
        <v>2799</v>
      </c>
      <c r="D48" s="0" t="s">
        <v>2804</v>
      </c>
      <c r="E48" s="0" t="s">
        <v>2805</v>
      </c>
      <c r="F48" s="0" t="s">
        <v>2718</v>
      </c>
      <c r="G48" s="0" t="s">
        <v>1665</v>
      </c>
    </row>
    <row customHeight="1" ht="11.25">
      <c r="A49" s="0" t="s">
        <v>16</v>
      </c>
      <c r="B49" s="0" t="s">
        <v>2798</v>
      </c>
      <c r="C49" s="0" t="s">
        <v>2799</v>
      </c>
      <c r="D49" s="0" t="s">
        <v>2806</v>
      </c>
      <c r="E49" s="0" t="s">
        <v>2807</v>
      </c>
      <c r="F49" s="0" t="s">
        <v>2718</v>
      </c>
      <c r="G49" s="0" t="s">
        <v>1667</v>
      </c>
    </row>
    <row customHeight="1" ht="11.25">
      <c r="A50" s="0" t="s">
        <v>16</v>
      </c>
      <c r="B50" s="0" t="s">
        <v>2808</v>
      </c>
      <c r="C50" s="0" t="s">
        <v>2809</v>
      </c>
      <c r="D50" s="0" t="s">
        <v>2808</v>
      </c>
      <c r="E50" s="0" t="s">
        <v>2809</v>
      </c>
      <c r="F50" s="0" t="s">
        <v>2712</v>
      </c>
      <c r="G50" s="0" t="s">
        <v>1671</v>
      </c>
    </row>
    <row customHeight="1" ht="11.25">
      <c r="A51" s="0" t="s">
        <v>16</v>
      </c>
      <c r="B51" s="0" t="s">
        <v>2810</v>
      </c>
      <c r="C51" s="0" t="s">
        <v>2811</v>
      </c>
      <c r="D51" s="0" t="s">
        <v>2812</v>
      </c>
      <c r="E51" s="0" t="s">
        <v>2813</v>
      </c>
      <c r="F51" s="0" t="s">
        <v>2718</v>
      </c>
      <c r="G51" s="0" t="s">
        <v>1675</v>
      </c>
    </row>
    <row customHeight="1" ht="11.25">
      <c r="A52" s="0" t="s">
        <v>16</v>
      </c>
      <c r="B52" s="0" t="s">
        <v>2810</v>
      </c>
      <c r="C52" s="0" t="s">
        <v>2811</v>
      </c>
      <c r="D52" s="0" t="s">
        <v>2814</v>
      </c>
      <c r="E52" s="0" t="s">
        <v>2815</v>
      </c>
      <c r="F52" s="0" t="s">
        <v>2718</v>
      </c>
      <c r="G52" s="0" t="s">
        <v>1679</v>
      </c>
    </row>
    <row customHeight="1" ht="11.25">
      <c r="A53" s="0" t="s">
        <v>16</v>
      </c>
      <c r="B53" s="0" t="s">
        <v>2810</v>
      </c>
      <c r="C53" s="0" t="s">
        <v>2811</v>
      </c>
      <c r="D53" s="0" t="s">
        <v>2816</v>
      </c>
      <c r="E53" s="0" t="s">
        <v>2817</v>
      </c>
      <c r="F53" s="0" t="s">
        <v>2742</v>
      </c>
      <c r="G53" s="0" t="s">
        <v>1681</v>
      </c>
    </row>
    <row customHeight="1" ht="11.25">
      <c r="A54" s="0" t="s">
        <v>16</v>
      </c>
      <c r="B54" s="0" t="s">
        <v>2810</v>
      </c>
      <c r="C54" s="0" t="s">
        <v>2811</v>
      </c>
      <c r="D54" s="0" t="s">
        <v>2810</v>
      </c>
      <c r="E54" s="0" t="s">
        <v>2811</v>
      </c>
      <c r="F54" s="0" t="s">
        <v>2715</v>
      </c>
      <c r="G54" s="0" t="s">
        <v>1684</v>
      </c>
    </row>
    <row customHeight="1" ht="11.25">
      <c r="A55" s="0" t="s">
        <v>16</v>
      </c>
      <c r="B55" s="0" t="s">
        <v>2810</v>
      </c>
      <c r="C55" s="0" t="s">
        <v>2811</v>
      </c>
      <c r="D55" s="0" t="s">
        <v>2818</v>
      </c>
      <c r="E55" s="0" t="s">
        <v>2819</v>
      </c>
      <c r="F55" s="0" t="s">
        <v>2718</v>
      </c>
      <c r="G55" s="0" t="s">
        <v>1688</v>
      </c>
    </row>
    <row customHeight="1" ht="11.25">
      <c r="A56" s="0" t="s">
        <v>16</v>
      </c>
      <c r="B56" s="0" t="s">
        <v>2810</v>
      </c>
      <c r="C56" s="0" t="s">
        <v>2811</v>
      </c>
      <c r="D56" s="0" t="s">
        <v>2820</v>
      </c>
      <c r="E56" s="0" t="s">
        <v>2821</v>
      </c>
      <c r="F56" s="0" t="s">
        <v>2718</v>
      </c>
      <c r="G56" s="0" t="s">
        <v>1691</v>
      </c>
    </row>
    <row customHeight="1" ht="11.25">
      <c r="A57" s="0" t="s">
        <v>16</v>
      </c>
      <c r="B57" s="0" t="s">
        <v>2810</v>
      </c>
      <c r="C57" s="0" t="s">
        <v>2811</v>
      </c>
      <c r="D57" s="0" t="s">
        <v>2822</v>
      </c>
      <c r="E57" s="0" t="s">
        <v>2823</v>
      </c>
      <c r="F57" s="0" t="s">
        <v>2718</v>
      </c>
      <c r="G57" s="0" t="s">
        <v>1694</v>
      </c>
    </row>
    <row customHeight="1" ht="11.25">
      <c r="A58" s="0" t="s">
        <v>16</v>
      </c>
      <c r="B58" s="0" t="s">
        <v>2824</v>
      </c>
      <c r="C58" s="0" t="s">
        <v>2825</v>
      </c>
      <c r="D58" s="0" t="s">
        <v>2824</v>
      </c>
      <c r="E58" s="0" t="s">
        <v>2825</v>
      </c>
      <c r="F58" s="0" t="s">
        <v>2712</v>
      </c>
      <c r="G58" s="0" t="s">
        <v>1697</v>
      </c>
    </row>
    <row customHeight="1" ht="11.25">
      <c r="A59" s="0" t="s">
        <v>16</v>
      </c>
      <c r="B59" s="0" t="s">
        <v>2826</v>
      </c>
      <c r="C59" s="0" t="s">
        <v>2827</v>
      </c>
      <c r="D59" s="0" t="s">
        <v>2828</v>
      </c>
      <c r="E59" s="0" t="s">
        <v>2829</v>
      </c>
      <c r="F59" s="0" t="s">
        <v>2718</v>
      </c>
      <c r="G59" s="0" t="s">
        <v>1701</v>
      </c>
    </row>
    <row customHeight="1" ht="11.25">
      <c r="A60" s="0" t="s">
        <v>16</v>
      </c>
      <c r="B60" s="0" t="s">
        <v>2826</v>
      </c>
      <c r="C60" s="0" t="s">
        <v>2827</v>
      </c>
      <c r="D60" s="0" t="s">
        <v>2830</v>
      </c>
      <c r="E60" s="0" t="s">
        <v>2831</v>
      </c>
      <c r="F60" s="0" t="s">
        <v>2718</v>
      </c>
      <c r="G60" s="0" t="s">
        <v>1704</v>
      </c>
    </row>
    <row customHeight="1" ht="11.25">
      <c r="A61" s="0" t="s">
        <v>16</v>
      </c>
      <c r="B61" s="0" t="s">
        <v>2826</v>
      </c>
      <c r="C61" s="0" t="s">
        <v>2827</v>
      </c>
      <c r="D61" s="0" t="s">
        <v>2832</v>
      </c>
      <c r="E61" s="0" t="s">
        <v>2833</v>
      </c>
      <c r="F61" s="0" t="s">
        <v>2742</v>
      </c>
      <c r="G61" s="0" t="s">
        <v>2834</v>
      </c>
    </row>
    <row customHeight="1" ht="11.25">
      <c r="A62" s="0" t="s">
        <v>16</v>
      </c>
      <c r="B62" s="0" t="s">
        <v>2826</v>
      </c>
      <c r="C62" s="0" t="s">
        <v>2827</v>
      </c>
      <c r="D62" s="0" t="s">
        <v>2835</v>
      </c>
      <c r="E62" s="0" t="s">
        <v>2836</v>
      </c>
      <c r="F62" s="0" t="s">
        <v>2718</v>
      </c>
      <c r="G62" s="0" t="s">
        <v>2837</v>
      </c>
    </row>
    <row customHeight="1" ht="11.25">
      <c r="A63" s="0" t="s">
        <v>16</v>
      </c>
      <c r="B63" s="0" t="s">
        <v>2826</v>
      </c>
      <c r="C63" s="0" t="s">
        <v>2827</v>
      </c>
      <c r="D63" s="0" t="s">
        <v>2826</v>
      </c>
      <c r="E63" s="0" t="s">
        <v>2827</v>
      </c>
      <c r="F63" s="0" t="s">
        <v>2715</v>
      </c>
      <c r="G63" s="0" t="s">
        <v>2838</v>
      </c>
    </row>
    <row customHeight="1" ht="11.25">
      <c r="A64" s="0" t="s">
        <v>16</v>
      </c>
      <c r="B64" s="0" t="s">
        <v>2839</v>
      </c>
      <c r="C64" s="0" t="s">
        <v>2840</v>
      </c>
      <c r="D64" s="0" t="s">
        <v>2841</v>
      </c>
      <c r="E64" s="0" t="s">
        <v>2842</v>
      </c>
      <c r="F64" s="0" t="s">
        <v>2718</v>
      </c>
      <c r="G64" s="0" t="s">
        <v>2843</v>
      </c>
    </row>
    <row customHeight="1" ht="11.25">
      <c r="A65" s="0" t="s">
        <v>16</v>
      </c>
      <c r="B65" s="0" t="s">
        <v>2839</v>
      </c>
      <c r="C65" s="0" t="s">
        <v>2840</v>
      </c>
      <c r="D65" s="0" t="s">
        <v>2844</v>
      </c>
      <c r="E65" s="0" t="s">
        <v>2845</v>
      </c>
      <c r="F65" s="0" t="s">
        <v>2718</v>
      </c>
      <c r="G65" s="0" t="s">
        <v>2846</v>
      </c>
    </row>
    <row customHeight="1" ht="11.25">
      <c r="A66" s="0" t="s">
        <v>16</v>
      </c>
      <c r="B66" s="0" t="s">
        <v>2839</v>
      </c>
      <c r="C66" s="0" t="s">
        <v>2840</v>
      </c>
      <c r="D66" s="0" t="s">
        <v>2847</v>
      </c>
      <c r="E66" s="0" t="s">
        <v>2848</v>
      </c>
      <c r="F66" s="0" t="s">
        <v>2718</v>
      </c>
      <c r="G66" s="0" t="s">
        <v>2849</v>
      </c>
    </row>
    <row customHeight="1" ht="11.25">
      <c r="A67" s="0" t="s">
        <v>16</v>
      </c>
      <c r="B67" s="0" t="s">
        <v>2839</v>
      </c>
      <c r="C67" s="0" t="s">
        <v>2840</v>
      </c>
      <c r="D67" s="0" t="s">
        <v>2850</v>
      </c>
      <c r="E67" s="0" t="s">
        <v>2851</v>
      </c>
      <c r="F67" s="0" t="s">
        <v>2742</v>
      </c>
      <c r="G67" s="0" t="s">
        <v>2023</v>
      </c>
    </row>
    <row customHeight="1" ht="11.25">
      <c r="A68" s="0" t="s">
        <v>16</v>
      </c>
      <c r="B68" s="0" t="s">
        <v>2839</v>
      </c>
      <c r="C68" s="0" t="s">
        <v>2840</v>
      </c>
      <c r="D68" s="0" t="s">
        <v>2839</v>
      </c>
      <c r="E68" s="0" t="s">
        <v>2840</v>
      </c>
      <c r="F68" s="0" t="s">
        <v>2715</v>
      </c>
      <c r="G68" s="0" t="s">
        <v>2852</v>
      </c>
    </row>
    <row customHeight="1" ht="11.25">
      <c r="A69" s="0" t="s">
        <v>16</v>
      </c>
      <c r="B69" s="0" t="s">
        <v>2839</v>
      </c>
      <c r="C69" s="0" t="s">
        <v>2840</v>
      </c>
      <c r="D69" s="0" t="s">
        <v>2853</v>
      </c>
      <c r="E69" s="0" t="s">
        <v>2854</v>
      </c>
      <c r="F69" s="0" t="s">
        <v>2718</v>
      </c>
      <c r="G69" s="0" t="s">
        <v>2226</v>
      </c>
    </row>
    <row customHeight="1" ht="11.25">
      <c r="A70" s="0" t="s">
        <v>16</v>
      </c>
      <c r="B70" s="0" t="s">
        <v>2855</v>
      </c>
      <c r="C70" s="0" t="s">
        <v>2856</v>
      </c>
      <c r="D70" s="0" t="s">
        <v>2855</v>
      </c>
      <c r="E70" s="0" t="s">
        <v>2856</v>
      </c>
      <c r="F70" s="0" t="s">
        <v>2712</v>
      </c>
      <c r="G70" s="0" t="s">
        <v>2857</v>
      </c>
    </row>
    <row customHeight="1" ht="11.25">
      <c r="A71" s="0" t="s">
        <v>16</v>
      </c>
      <c r="B71" s="0" t="s">
        <v>2858</v>
      </c>
      <c r="C71" s="0" t="s">
        <v>2859</v>
      </c>
      <c r="D71" s="0" t="s">
        <v>2860</v>
      </c>
      <c r="E71" s="0" t="s">
        <v>2861</v>
      </c>
      <c r="F71" s="0" t="s">
        <v>2718</v>
      </c>
      <c r="G71" s="0" t="s">
        <v>2862</v>
      </c>
    </row>
    <row customHeight="1" ht="11.25">
      <c r="A72" s="0" t="s">
        <v>16</v>
      </c>
      <c r="B72" s="0" t="s">
        <v>2858</v>
      </c>
      <c r="C72" s="0" t="s">
        <v>2859</v>
      </c>
      <c r="D72" s="0" t="s">
        <v>2863</v>
      </c>
      <c r="E72" s="0" t="s">
        <v>2864</v>
      </c>
      <c r="F72" s="0" t="s">
        <v>2718</v>
      </c>
      <c r="G72" s="0" t="s">
        <v>2865</v>
      </c>
    </row>
    <row customHeight="1" ht="11.25">
      <c r="A73" s="0" t="s">
        <v>16</v>
      </c>
      <c r="B73" s="0" t="s">
        <v>2858</v>
      </c>
      <c r="C73" s="0" t="s">
        <v>2859</v>
      </c>
      <c r="D73" s="0" t="s">
        <v>2866</v>
      </c>
      <c r="E73" s="0" t="s">
        <v>2867</v>
      </c>
      <c r="F73" s="0" t="s">
        <v>2718</v>
      </c>
      <c r="G73" s="0" t="s">
        <v>2868</v>
      </c>
    </row>
    <row customHeight="1" ht="11.25">
      <c r="A74" s="0" t="s">
        <v>16</v>
      </c>
      <c r="B74" s="0" t="s">
        <v>2858</v>
      </c>
      <c r="C74" s="0" t="s">
        <v>2859</v>
      </c>
      <c r="D74" s="0" t="s">
        <v>2858</v>
      </c>
      <c r="E74" s="0" t="s">
        <v>2859</v>
      </c>
      <c r="F74" s="0" t="s">
        <v>2715</v>
      </c>
      <c r="G74" s="0" t="s">
        <v>2869</v>
      </c>
    </row>
    <row customHeight="1" ht="11.25">
      <c r="A75" s="0" t="s">
        <v>16</v>
      </c>
      <c r="B75" s="0" t="s">
        <v>2858</v>
      </c>
      <c r="C75" s="0" t="s">
        <v>2859</v>
      </c>
      <c r="D75" s="0" t="s">
        <v>2870</v>
      </c>
      <c r="E75" s="0" t="s">
        <v>2871</v>
      </c>
      <c r="F75" s="0" t="s">
        <v>2742</v>
      </c>
      <c r="G75" s="0" t="s">
        <v>2872</v>
      </c>
    </row>
    <row customHeight="1" ht="11.25">
      <c r="A76" s="0" t="s">
        <v>16</v>
      </c>
      <c r="B76" s="0" t="s">
        <v>2858</v>
      </c>
      <c r="C76" s="0" t="s">
        <v>2859</v>
      </c>
      <c r="D76" s="0" t="s">
        <v>2853</v>
      </c>
      <c r="E76" s="0" t="s">
        <v>2873</v>
      </c>
      <c r="F76" s="0" t="s">
        <v>2718</v>
      </c>
      <c r="G76" s="0" t="s">
        <v>2874</v>
      </c>
    </row>
    <row customHeight="1" ht="11.25">
      <c r="A77" s="0" t="s">
        <v>16</v>
      </c>
      <c r="B77" s="0" t="s">
        <v>2875</v>
      </c>
      <c r="C77" s="0" t="s">
        <v>2876</v>
      </c>
      <c r="D77" s="0" t="s">
        <v>2877</v>
      </c>
      <c r="E77" s="0" t="s">
        <v>2878</v>
      </c>
      <c r="F77" s="0" t="s">
        <v>2718</v>
      </c>
      <c r="G77" s="0" t="s">
        <v>2879</v>
      </c>
    </row>
    <row customHeight="1" ht="11.25">
      <c r="A78" s="0" t="s">
        <v>16</v>
      </c>
      <c r="B78" s="0" t="s">
        <v>2875</v>
      </c>
      <c r="C78" s="0" t="s">
        <v>2876</v>
      </c>
      <c r="D78" s="0" t="s">
        <v>2880</v>
      </c>
      <c r="E78" s="0" t="s">
        <v>2881</v>
      </c>
      <c r="F78" s="0" t="s">
        <v>2718</v>
      </c>
      <c r="G78" s="0" t="s">
        <v>2882</v>
      </c>
    </row>
    <row customHeight="1" ht="11.25">
      <c r="A79" s="0" t="s">
        <v>16</v>
      </c>
      <c r="B79" s="0" t="s">
        <v>2875</v>
      </c>
      <c r="C79" s="0" t="s">
        <v>2876</v>
      </c>
      <c r="D79" s="0" t="s">
        <v>2883</v>
      </c>
      <c r="E79" s="0" t="s">
        <v>2884</v>
      </c>
      <c r="F79" s="0" t="s">
        <v>2718</v>
      </c>
      <c r="G79" s="0" t="s">
        <v>2885</v>
      </c>
    </row>
    <row customHeight="1" ht="11.25">
      <c r="A80" s="0" t="s">
        <v>16</v>
      </c>
      <c r="B80" s="0" t="s">
        <v>2875</v>
      </c>
      <c r="C80" s="0" t="s">
        <v>2876</v>
      </c>
      <c r="D80" s="0" t="s">
        <v>2886</v>
      </c>
      <c r="E80" s="0" t="s">
        <v>2887</v>
      </c>
      <c r="F80" s="0" t="s">
        <v>2742</v>
      </c>
      <c r="G80" s="0" t="s">
        <v>2888</v>
      </c>
    </row>
    <row customHeight="1" ht="11.25">
      <c r="A81" s="0" t="s">
        <v>16</v>
      </c>
      <c r="B81" s="0" t="s">
        <v>2875</v>
      </c>
      <c r="C81" s="0" t="s">
        <v>2876</v>
      </c>
      <c r="D81" s="0" t="s">
        <v>2889</v>
      </c>
      <c r="E81" s="0" t="s">
        <v>2890</v>
      </c>
      <c r="F81" s="0" t="s">
        <v>2718</v>
      </c>
      <c r="G81" s="0" t="s">
        <v>2891</v>
      </c>
    </row>
    <row customHeight="1" ht="11.25">
      <c r="A82" s="0" t="s">
        <v>16</v>
      </c>
      <c r="B82" s="0" t="s">
        <v>2875</v>
      </c>
      <c r="C82" s="0" t="s">
        <v>2876</v>
      </c>
      <c r="D82" s="0" t="s">
        <v>2875</v>
      </c>
      <c r="E82" s="0" t="s">
        <v>2876</v>
      </c>
      <c r="F82" s="0" t="s">
        <v>2715</v>
      </c>
      <c r="G82" s="0" t="s">
        <v>2892</v>
      </c>
    </row>
    <row customHeight="1" ht="11.25">
      <c r="A83" s="0" t="s">
        <v>16</v>
      </c>
      <c r="B83" s="0" t="s">
        <v>2893</v>
      </c>
      <c r="C83" s="0" t="s">
        <v>2894</v>
      </c>
      <c r="D83" s="0" t="s">
        <v>2895</v>
      </c>
      <c r="E83" s="0" t="s">
        <v>2896</v>
      </c>
      <c r="F83" s="0" t="s">
        <v>2718</v>
      </c>
      <c r="G83" s="0" t="s">
        <v>2897</v>
      </c>
    </row>
    <row customHeight="1" ht="11.25">
      <c r="A84" s="0" t="s">
        <v>16</v>
      </c>
      <c r="B84" s="0" t="s">
        <v>2893</v>
      </c>
      <c r="C84" s="0" t="s">
        <v>2894</v>
      </c>
      <c r="D84" s="0" t="s">
        <v>2898</v>
      </c>
      <c r="E84" s="0" t="s">
        <v>2899</v>
      </c>
      <c r="F84" s="0" t="s">
        <v>2718</v>
      </c>
      <c r="G84" s="0" t="s">
        <v>2900</v>
      </c>
    </row>
    <row customHeight="1" ht="11.25">
      <c r="A85" s="0" t="s">
        <v>16</v>
      </c>
      <c r="B85" s="0" t="s">
        <v>2893</v>
      </c>
      <c r="C85" s="0" t="s">
        <v>2894</v>
      </c>
      <c r="D85" s="0" t="s">
        <v>2901</v>
      </c>
      <c r="E85" s="0" t="s">
        <v>2902</v>
      </c>
      <c r="F85" s="0" t="s">
        <v>2721</v>
      </c>
      <c r="G85" s="0" t="s">
        <v>2903</v>
      </c>
    </row>
    <row customHeight="1" ht="11.25">
      <c r="A86" s="0" t="s">
        <v>16</v>
      </c>
      <c r="B86" s="0" t="s">
        <v>2893</v>
      </c>
      <c r="C86" s="0" t="s">
        <v>2894</v>
      </c>
      <c r="D86" s="0" t="s">
        <v>2904</v>
      </c>
      <c r="E86" s="0" t="s">
        <v>2905</v>
      </c>
      <c r="F86" s="0" t="s">
        <v>2718</v>
      </c>
      <c r="G86" s="0" t="s">
        <v>2906</v>
      </c>
    </row>
    <row customHeight="1" ht="11.25">
      <c r="A87" s="0" t="s">
        <v>16</v>
      </c>
      <c r="B87" s="0" t="s">
        <v>2893</v>
      </c>
      <c r="C87" s="0" t="s">
        <v>2894</v>
      </c>
      <c r="D87" s="0" t="s">
        <v>2893</v>
      </c>
      <c r="E87" s="0" t="s">
        <v>2894</v>
      </c>
      <c r="F87" s="0" t="s">
        <v>2715</v>
      </c>
      <c r="G87" s="0" t="s">
        <v>2907</v>
      </c>
    </row>
    <row customHeight="1" ht="11.25">
      <c r="A88" s="0" t="s">
        <v>16</v>
      </c>
      <c r="B88" s="0" t="s">
        <v>2893</v>
      </c>
      <c r="C88" s="0" t="s">
        <v>2894</v>
      </c>
      <c r="D88" s="0" t="s">
        <v>2908</v>
      </c>
      <c r="E88" s="0" t="s">
        <v>2909</v>
      </c>
      <c r="F88" s="0" t="s">
        <v>2718</v>
      </c>
      <c r="G88" s="0" t="s">
        <v>2910</v>
      </c>
    </row>
    <row customHeight="1" ht="11.25">
      <c r="A89" s="0" t="s">
        <v>16</v>
      </c>
      <c r="B89" s="0" t="s">
        <v>2911</v>
      </c>
      <c r="C89" s="0" t="s">
        <v>2912</v>
      </c>
      <c r="D89" s="0" t="s">
        <v>2911</v>
      </c>
      <c r="E89" s="0" t="s">
        <v>2912</v>
      </c>
      <c r="F89" s="0" t="s">
        <v>2712</v>
      </c>
      <c r="G89" s="0" t="s">
        <v>2913</v>
      </c>
    </row>
    <row customHeight="1" ht="11.25">
      <c r="A90" s="0" t="s">
        <v>16</v>
      </c>
      <c r="B90" s="0" t="s">
        <v>2914</v>
      </c>
      <c r="C90" s="0" t="s">
        <v>2915</v>
      </c>
      <c r="D90" s="0" t="s">
        <v>2916</v>
      </c>
      <c r="E90" s="0" t="s">
        <v>2917</v>
      </c>
      <c r="F90" s="0" t="s">
        <v>2718</v>
      </c>
      <c r="G90" s="0" t="s">
        <v>2918</v>
      </c>
    </row>
    <row customHeight="1" ht="11.25">
      <c r="A91" s="0" t="s">
        <v>16</v>
      </c>
      <c r="B91" s="0" t="s">
        <v>2914</v>
      </c>
      <c r="C91" s="0" t="s">
        <v>2915</v>
      </c>
      <c r="D91" s="0" t="s">
        <v>2919</v>
      </c>
      <c r="E91" s="0" t="s">
        <v>2920</v>
      </c>
      <c r="F91" s="0" t="s">
        <v>2718</v>
      </c>
      <c r="G91" s="0" t="s">
        <v>2921</v>
      </c>
    </row>
    <row customHeight="1" ht="11.25">
      <c r="A92" s="0" t="s">
        <v>16</v>
      </c>
      <c r="B92" s="0" t="s">
        <v>2914</v>
      </c>
      <c r="C92" s="0" t="s">
        <v>2915</v>
      </c>
      <c r="D92" s="0" t="s">
        <v>2922</v>
      </c>
      <c r="E92" s="0" t="s">
        <v>2923</v>
      </c>
      <c r="F92" s="0" t="s">
        <v>2718</v>
      </c>
      <c r="G92" s="0" t="s">
        <v>2924</v>
      </c>
    </row>
    <row customHeight="1" ht="11.25">
      <c r="A93" s="0" t="s">
        <v>16</v>
      </c>
      <c r="B93" s="0" t="s">
        <v>2914</v>
      </c>
      <c r="C93" s="0" t="s">
        <v>2915</v>
      </c>
      <c r="D93" s="0" t="s">
        <v>2914</v>
      </c>
      <c r="E93" s="0" t="s">
        <v>2915</v>
      </c>
      <c r="F93" s="0" t="s">
        <v>2715</v>
      </c>
      <c r="G93" s="0" t="s">
        <v>2925</v>
      </c>
    </row>
    <row customHeight="1" ht="11.25">
      <c r="A94" s="0" t="s">
        <v>16</v>
      </c>
      <c r="B94" s="0" t="s">
        <v>2914</v>
      </c>
      <c r="C94" s="0" t="s">
        <v>2915</v>
      </c>
      <c r="D94" s="0" t="s">
        <v>2926</v>
      </c>
      <c r="E94" s="0" t="s">
        <v>2927</v>
      </c>
      <c r="F94" s="0" t="s">
        <v>2742</v>
      </c>
      <c r="G94" s="0" t="s">
        <v>2928</v>
      </c>
    </row>
    <row customHeight="1" ht="11.25">
      <c r="A95" s="0" t="s">
        <v>16</v>
      </c>
      <c r="B95" s="0" t="s">
        <v>2929</v>
      </c>
      <c r="C95" s="0" t="s">
        <v>2930</v>
      </c>
      <c r="D95" s="0" t="s">
        <v>2929</v>
      </c>
      <c r="E95" s="0" t="s">
        <v>2930</v>
      </c>
      <c r="F95" s="0" t="s">
        <v>2712</v>
      </c>
      <c r="G95" s="0" t="s">
        <v>2931</v>
      </c>
    </row>
    <row customHeight="1" ht="11.25">
      <c r="A96" s="0" t="s">
        <v>16</v>
      </c>
      <c r="B96" s="0" t="s">
        <v>2932</v>
      </c>
      <c r="C96" s="0" t="s">
        <v>2933</v>
      </c>
      <c r="D96" s="0" t="s">
        <v>2934</v>
      </c>
      <c r="E96" s="0" t="s">
        <v>2935</v>
      </c>
      <c r="F96" s="0" t="s">
        <v>2721</v>
      </c>
      <c r="G96" s="0" t="s">
        <v>2936</v>
      </c>
    </row>
    <row customHeight="1" ht="11.25">
      <c r="A97" s="0" t="s">
        <v>16</v>
      </c>
      <c r="B97" s="0" t="s">
        <v>2932</v>
      </c>
      <c r="C97" s="0" t="s">
        <v>2933</v>
      </c>
      <c r="D97" s="0" t="s">
        <v>2937</v>
      </c>
      <c r="E97" s="0" t="s">
        <v>2938</v>
      </c>
      <c r="F97" s="0" t="s">
        <v>2718</v>
      </c>
      <c r="G97" s="0" t="s">
        <v>2939</v>
      </c>
    </row>
    <row customHeight="1" ht="11.25">
      <c r="A98" s="0" t="s">
        <v>16</v>
      </c>
      <c r="B98" s="0" t="s">
        <v>2932</v>
      </c>
      <c r="C98" s="0" t="s">
        <v>2933</v>
      </c>
      <c r="D98" s="0" t="s">
        <v>2940</v>
      </c>
      <c r="E98" s="0" t="s">
        <v>2941</v>
      </c>
      <c r="F98" s="0" t="s">
        <v>2721</v>
      </c>
      <c r="G98" s="0" t="s">
        <v>2942</v>
      </c>
    </row>
    <row customHeight="1" ht="11.25">
      <c r="A99" s="0" t="s">
        <v>16</v>
      </c>
      <c r="B99" s="0" t="s">
        <v>2932</v>
      </c>
      <c r="C99" s="0" t="s">
        <v>2933</v>
      </c>
      <c r="D99" s="0" t="s">
        <v>2932</v>
      </c>
      <c r="E99" s="0" t="s">
        <v>2933</v>
      </c>
      <c r="F99" s="0" t="s">
        <v>2715</v>
      </c>
      <c r="G99" s="0" t="s">
        <v>2943</v>
      </c>
    </row>
    <row customHeight="1" ht="11.25">
      <c r="A100" s="0" t="s">
        <v>16</v>
      </c>
      <c r="B100" s="0" t="s">
        <v>2944</v>
      </c>
      <c r="C100" s="0" t="s">
        <v>2945</v>
      </c>
      <c r="D100" s="0" t="s">
        <v>2944</v>
      </c>
      <c r="E100" s="0" t="s">
        <v>2945</v>
      </c>
      <c r="F100" s="0" t="s">
        <v>2712</v>
      </c>
      <c r="G100" s="0" t="s">
        <v>2946</v>
      </c>
    </row>
    <row customHeight="1" ht="11.25">
      <c r="A101" s="0" t="s">
        <v>16</v>
      </c>
      <c r="B101" s="0" t="s">
        <v>2947</v>
      </c>
      <c r="C101" s="0" t="s">
        <v>2948</v>
      </c>
      <c r="D101" s="0" t="s">
        <v>2949</v>
      </c>
      <c r="E101" s="0" t="s">
        <v>2950</v>
      </c>
      <c r="F101" s="0" t="s">
        <v>2718</v>
      </c>
      <c r="G101" s="0" t="s">
        <v>2951</v>
      </c>
    </row>
    <row customHeight="1" ht="11.25">
      <c r="A102" s="0" t="s">
        <v>16</v>
      </c>
      <c r="B102" s="0" t="s">
        <v>2947</v>
      </c>
      <c r="C102" s="0" t="s">
        <v>2948</v>
      </c>
      <c r="D102" s="0" t="s">
        <v>2952</v>
      </c>
      <c r="E102" s="0" t="s">
        <v>2953</v>
      </c>
      <c r="F102" s="0" t="s">
        <v>2718</v>
      </c>
      <c r="G102" s="0" t="s">
        <v>2954</v>
      </c>
    </row>
    <row customHeight="1" ht="11.25">
      <c r="A103" s="0" t="s">
        <v>16</v>
      </c>
      <c r="B103" s="0" t="s">
        <v>2947</v>
      </c>
      <c r="C103" s="0" t="s">
        <v>2948</v>
      </c>
      <c r="D103" s="0" t="s">
        <v>2955</v>
      </c>
      <c r="E103" s="0" t="s">
        <v>2956</v>
      </c>
      <c r="F103" s="0" t="s">
        <v>2742</v>
      </c>
      <c r="G103" s="0" t="s">
        <v>2957</v>
      </c>
    </row>
    <row customHeight="1" ht="11.25">
      <c r="A104" s="0" t="s">
        <v>16</v>
      </c>
      <c r="B104" s="0" t="s">
        <v>2947</v>
      </c>
      <c r="C104" s="0" t="s">
        <v>2948</v>
      </c>
      <c r="D104" s="0" t="s">
        <v>2947</v>
      </c>
      <c r="E104" s="0" t="s">
        <v>2948</v>
      </c>
      <c r="F104" s="0" t="s">
        <v>2715</v>
      </c>
      <c r="G104" s="0" t="s">
        <v>2958</v>
      </c>
    </row>
    <row customHeight="1" ht="11.25">
      <c r="A105" s="0" t="s">
        <v>16</v>
      </c>
      <c r="B105" s="0" t="s">
        <v>2947</v>
      </c>
      <c r="C105" s="0" t="s">
        <v>2948</v>
      </c>
      <c r="D105" s="0" t="s">
        <v>2959</v>
      </c>
      <c r="E105" s="0" t="s">
        <v>2960</v>
      </c>
      <c r="F105" s="0" t="s">
        <v>2718</v>
      </c>
      <c r="G105" s="0" t="s">
        <v>2961</v>
      </c>
    </row>
    <row customHeight="1" ht="11.25">
      <c r="A106" s="0" t="s">
        <v>16</v>
      </c>
      <c r="B106" s="0" t="s">
        <v>2962</v>
      </c>
      <c r="C106" s="0" t="s">
        <v>2963</v>
      </c>
      <c r="D106" s="0" t="s">
        <v>2964</v>
      </c>
      <c r="E106" s="0" t="s">
        <v>2965</v>
      </c>
      <c r="F106" s="0" t="s">
        <v>2718</v>
      </c>
      <c r="G106" s="0" t="s">
        <v>2966</v>
      </c>
    </row>
    <row customHeight="1" ht="11.25">
      <c r="A107" s="0" t="s">
        <v>16</v>
      </c>
      <c r="B107" s="0" t="s">
        <v>2962</v>
      </c>
      <c r="C107" s="0" t="s">
        <v>2963</v>
      </c>
      <c r="D107" s="0" t="s">
        <v>2967</v>
      </c>
      <c r="E107" s="0" t="s">
        <v>2968</v>
      </c>
      <c r="F107" s="0" t="s">
        <v>2718</v>
      </c>
      <c r="G107" s="0" t="s">
        <v>2969</v>
      </c>
    </row>
    <row customHeight="1" ht="11.25">
      <c r="A108" s="0" t="s">
        <v>16</v>
      </c>
      <c r="B108" s="0" t="s">
        <v>2962</v>
      </c>
      <c r="C108" s="0" t="s">
        <v>2963</v>
      </c>
      <c r="D108" s="0" t="s">
        <v>2970</v>
      </c>
      <c r="E108" s="0" t="s">
        <v>2971</v>
      </c>
      <c r="F108" s="0" t="s">
        <v>2718</v>
      </c>
      <c r="G108" s="0" t="s">
        <v>2972</v>
      </c>
    </row>
    <row customHeight="1" ht="11.25">
      <c r="A109" s="0" t="s">
        <v>16</v>
      </c>
      <c r="B109" s="0" t="s">
        <v>2962</v>
      </c>
      <c r="C109" s="0" t="s">
        <v>2963</v>
      </c>
      <c r="D109" s="0" t="s">
        <v>2973</v>
      </c>
      <c r="E109" s="0" t="s">
        <v>2974</v>
      </c>
      <c r="F109" s="0" t="s">
        <v>2718</v>
      </c>
      <c r="G109" s="0" t="s">
        <v>2975</v>
      </c>
    </row>
    <row customHeight="1" ht="11.25">
      <c r="A110" s="0" t="s">
        <v>16</v>
      </c>
      <c r="B110" s="0" t="s">
        <v>2962</v>
      </c>
      <c r="C110" s="0" t="s">
        <v>2963</v>
      </c>
      <c r="D110" s="0" t="s">
        <v>2976</v>
      </c>
      <c r="E110" s="0" t="s">
        <v>2977</v>
      </c>
      <c r="F110" s="0" t="s">
        <v>2718</v>
      </c>
      <c r="G110" s="0" t="s">
        <v>2978</v>
      </c>
    </row>
    <row customHeight="1" ht="11.25">
      <c r="A111" s="0" t="s">
        <v>16</v>
      </c>
      <c r="B111" s="0" t="s">
        <v>2962</v>
      </c>
      <c r="C111" s="0" t="s">
        <v>2963</v>
      </c>
      <c r="D111" s="0" t="s">
        <v>2979</v>
      </c>
      <c r="E111" s="0" t="s">
        <v>2980</v>
      </c>
      <c r="F111" s="0" t="s">
        <v>2981</v>
      </c>
      <c r="G111" s="0" t="s">
        <v>2982</v>
      </c>
    </row>
    <row customHeight="1" ht="11.25">
      <c r="A112" s="0" t="s">
        <v>16</v>
      </c>
      <c r="B112" s="0" t="s">
        <v>2962</v>
      </c>
      <c r="C112" s="0" t="s">
        <v>2963</v>
      </c>
      <c r="D112" s="0" t="s">
        <v>2983</v>
      </c>
      <c r="E112" s="0" t="s">
        <v>2984</v>
      </c>
      <c r="F112" s="0" t="s">
        <v>2718</v>
      </c>
      <c r="G112" s="0" t="s">
        <v>2985</v>
      </c>
    </row>
    <row customHeight="1" ht="11.25">
      <c r="A113" s="0" t="s">
        <v>16</v>
      </c>
      <c r="B113" s="0" t="s">
        <v>2962</v>
      </c>
      <c r="C113" s="0" t="s">
        <v>2963</v>
      </c>
      <c r="D113" s="0" t="s">
        <v>2962</v>
      </c>
      <c r="E113" s="0" t="s">
        <v>2963</v>
      </c>
      <c r="F113" s="0" t="s">
        <v>2715</v>
      </c>
      <c r="G113" s="0" t="s">
        <v>2986</v>
      </c>
    </row>
    <row customHeight="1" ht="11.25">
      <c r="A114" s="0" t="s">
        <v>16</v>
      </c>
      <c r="B114" s="0" t="s">
        <v>2962</v>
      </c>
      <c r="C114" s="0" t="s">
        <v>2963</v>
      </c>
      <c r="D114" s="0" t="s">
        <v>2987</v>
      </c>
      <c r="E114" s="0" t="s">
        <v>2988</v>
      </c>
      <c r="F114" s="0" t="s">
        <v>2718</v>
      </c>
      <c r="G114" s="0" t="s">
        <v>2989</v>
      </c>
    </row>
    <row customHeight="1" ht="11.25">
      <c r="A115" s="0" t="s">
        <v>16</v>
      </c>
      <c r="B115" s="0" t="s">
        <v>2962</v>
      </c>
      <c r="C115" s="0" t="s">
        <v>2963</v>
      </c>
      <c r="D115" s="0" t="s">
        <v>2990</v>
      </c>
      <c r="E115" s="0" t="s">
        <v>2991</v>
      </c>
      <c r="F115" s="0" t="s">
        <v>2718</v>
      </c>
      <c r="G115" s="0" t="s">
        <v>2992</v>
      </c>
    </row>
    <row customHeight="1" ht="11.25">
      <c r="A116" s="0" t="s">
        <v>16</v>
      </c>
      <c r="B116" s="0" t="s">
        <v>2962</v>
      </c>
      <c r="C116" s="0" t="s">
        <v>2963</v>
      </c>
      <c r="D116" s="0" t="s">
        <v>2993</v>
      </c>
      <c r="E116" s="0" t="s">
        <v>2994</v>
      </c>
      <c r="F116" s="0" t="s">
        <v>2718</v>
      </c>
      <c r="G116" s="0" t="s">
        <v>2995</v>
      </c>
    </row>
    <row customHeight="1" ht="11.25">
      <c r="A117" s="0" t="s">
        <v>16</v>
      </c>
      <c r="B117" s="0" t="s">
        <v>2962</v>
      </c>
      <c r="C117" s="0" t="s">
        <v>2963</v>
      </c>
      <c r="D117" s="0" t="s">
        <v>2996</v>
      </c>
      <c r="E117" s="0" t="s">
        <v>2997</v>
      </c>
      <c r="F117" s="0" t="s">
        <v>2718</v>
      </c>
      <c r="G117" s="0" t="s">
        <v>2998</v>
      </c>
    </row>
    <row customHeight="1" ht="11.25">
      <c r="A118" s="0" t="s">
        <v>16</v>
      </c>
      <c r="B118" s="0" t="s">
        <v>2999</v>
      </c>
      <c r="C118" s="0" t="s">
        <v>3000</v>
      </c>
      <c r="D118" s="0" t="s">
        <v>3001</v>
      </c>
      <c r="E118" s="0" t="s">
        <v>3002</v>
      </c>
      <c r="F118" s="0" t="s">
        <v>2718</v>
      </c>
      <c r="G118" s="0" t="s">
        <v>3003</v>
      </c>
    </row>
    <row customHeight="1" ht="11.25">
      <c r="A119" s="0" t="s">
        <v>16</v>
      </c>
      <c r="B119" s="0" t="s">
        <v>2999</v>
      </c>
      <c r="C119" s="0" t="s">
        <v>3000</v>
      </c>
      <c r="D119" s="0" t="s">
        <v>3004</v>
      </c>
      <c r="E119" s="0" t="s">
        <v>3005</v>
      </c>
      <c r="F119" s="0" t="s">
        <v>2718</v>
      </c>
      <c r="G119" s="0" t="s">
        <v>3006</v>
      </c>
    </row>
    <row customHeight="1" ht="11.25">
      <c r="A120" s="0" t="s">
        <v>16</v>
      </c>
      <c r="B120" s="0" t="s">
        <v>2999</v>
      </c>
      <c r="C120" s="0" t="s">
        <v>3000</v>
      </c>
      <c r="D120" s="0" t="s">
        <v>3007</v>
      </c>
      <c r="E120" s="0" t="s">
        <v>3008</v>
      </c>
      <c r="F120" s="0" t="s">
        <v>2718</v>
      </c>
      <c r="G120" s="0" t="s">
        <v>3009</v>
      </c>
    </row>
    <row customHeight="1" ht="11.25">
      <c r="A121" s="0" t="s">
        <v>16</v>
      </c>
      <c r="B121" s="0" t="s">
        <v>2999</v>
      </c>
      <c r="C121" s="0" t="s">
        <v>3000</v>
      </c>
      <c r="D121" s="0" t="s">
        <v>2853</v>
      </c>
      <c r="E121" s="0" t="s">
        <v>3010</v>
      </c>
      <c r="F121" s="0" t="s">
        <v>2718</v>
      </c>
      <c r="G121" s="0" t="s">
        <v>3011</v>
      </c>
    </row>
    <row customHeight="1" ht="11.25">
      <c r="A122" s="0" t="s">
        <v>16</v>
      </c>
      <c r="B122" s="0" t="s">
        <v>2999</v>
      </c>
      <c r="C122" s="0" t="s">
        <v>3000</v>
      </c>
      <c r="D122" s="0" t="s">
        <v>3012</v>
      </c>
      <c r="E122" s="0" t="s">
        <v>3013</v>
      </c>
      <c r="F122" s="0" t="s">
        <v>2742</v>
      </c>
      <c r="G122" s="0" t="s">
        <v>3014</v>
      </c>
    </row>
    <row customHeight="1" ht="11.25">
      <c r="A123" s="0" t="s">
        <v>16</v>
      </c>
      <c r="B123" s="0" t="s">
        <v>2999</v>
      </c>
      <c r="C123" s="0" t="s">
        <v>3000</v>
      </c>
      <c r="D123" s="0" t="s">
        <v>2999</v>
      </c>
      <c r="E123" s="0" t="s">
        <v>3000</v>
      </c>
      <c r="F123" s="0" t="s">
        <v>2715</v>
      </c>
      <c r="G123" s="0" t="s">
        <v>3015</v>
      </c>
    </row>
    <row customHeight="1" ht="11.25">
      <c r="A124" s="0" t="s">
        <v>16</v>
      </c>
      <c r="B124" s="0" t="s">
        <v>2999</v>
      </c>
      <c r="C124" s="0" t="s">
        <v>3000</v>
      </c>
      <c r="D124" s="0" t="s">
        <v>3016</v>
      </c>
      <c r="E124" s="0" t="s">
        <v>3017</v>
      </c>
      <c r="F124" s="0" t="s">
        <v>2718</v>
      </c>
      <c r="G124" s="0" t="s">
        <v>3018</v>
      </c>
    </row>
    <row customHeight="1" ht="11.25">
      <c r="A125" s="0" t="s">
        <v>16</v>
      </c>
      <c r="B125" s="0" t="s">
        <v>3019</v>
      </c>
      <c r="C125" s="0" t="s">
        <v>3020</v>
      </c>
      <c r="D125" s="0" t="s">
        <v>3021</v>
      </c>
      <c r="E125" s="0" t="s">
        <v>3022</v>
      </c>
      <c r="F125" s="0" t="s">
        <v>2718</v>
      </c>
      <c r="G125" s="0" t="s">
        <v>3023</v>
      </c>
    </row>
    <row customHeight="1" ht="11.25">
      <c r="A126" s="0" t="s">
        <v>16</v>
      </c>
      <c r="B126" s="0" t="s">
        <v>3019</v>
      </c>
      <c r="C126" s="0" t="s">
        <v>3020</v>
      </c>
      <c r="D126" s="0" t="s">
        <v>3019</v>
      </c>
      <c r="E126" s="0" t="s">
        <v>3020</v>
      </c>
      <c r="F126" s="0" t="s">
        <v>2715</v>
      </c>
      <c r="G126" s="0" t="s">
        <v>3024</v>
      </c>
    </row>
    <row customHeight="1" ht="11.25">
      <c r="A127" s="0" t="s">
        <v>16</v>
      </c>
      <c r="B127" s="0" t="s">
        <v>3019</v>
      </c>
      <c r="C127" s="0" t="s">
        <v>3020</v>
      </c>
      <c r="D127" s="0" t="s">
        <v>3025</v>
      </c>
      <c r="E127" s="0" t="s">
        <v>3026</v>
      </c>
      <c r="F127" s="0" t="s">
        <v>2721</v>
      </c>
      <c r="G127" s="0" t="s">
        <v>3027</v>
      </c>
    </row>
    <row customHeight="1" ht="11.25">
      <c r="A128" s="0" t="s">
        <v>16</v>
      </c>
      <c r="B128" s="0" t="s">
        <v>3028</v>
      </c>
      <c r="C128" s="0" t="s">
        <v>3029</v>
      </c>
      <c r="D128" s="0" t="s">
        <v>3028</v>
      </c>
      <c r="E128" s="0" t="s">
        <v>3029</v>
      </c>
      <c r="F128" s="0" t="s">
        <v>2712</v>
      </c>
      <c r="G128" s="0" t="s">
        <v>3030</v>
      </c>
    </row>
    <row customHeight="1" ht="11.25">
      <c r="A129" s="0" t="s">
        <v>16</v>
      </c>
      <c r="B129" s="0" t="s">
        <v>3031</v>
      </c>
      <c r="C129" s="0" t="s">
        <v>3032</v>
      </c>
      <c r="D129" s="0" t="s">
        <v>3033</v>
      </c>
      <c r="E129" s="0" t="s">
        <v>3034</v>
      </c>
      <c r="F129" s="0" t="s">
        <v>2718</v>
      </c>
      <c r="G129" s="0" t="s">
        <v>3035</v>
      </c>
    </row>
    <row customHeight="1" ht="11.25">
      <c r="A130" s="0" t="s">
        <v>16</v>
      </c>
      <c r="B130" s="0" t="s">
        <v>3031</v>
      </c>
      <c r="C130" s="0" t="s">
        <v>3032</v>
      </c>
      <c r="D130" s="0" t="s">
        <v>3036</v>
      </c>
      <c r="E130" s="0" t="s">
        <v>3037</v>
      </c>
      <c r="F130" s="0" t="s">
        <v>2718</v>
      </c>
      <c r="G130" s="0" t="s">
        <v>3038</v>
      </c>
    </row>
    <row customHeight="1" ht="11.25">
      <c r="A131" s="0" t="s">
        <v>16</v>
      </c>
      <c r="B131" s="0" t="s">
        <v>3031</v>
      </c>
      <c r="C131" s="0" t="s">
        <v>3032</v>
      </c>
      <c r="D131" s="0" t="s">
        <v>3039</v>
      </c>
      <c r="E131" s="0" t="s">
        <v>3040</v>
      </c>
      <c r="F131" s="0" t="s">
        <v>2742</v>
      </c>
      <c r="G131" s="0" t="s">
        <v>3041</v>
      </c>
    </row>
    <row customHeight="1" ht="11.25">
      <c r="A132" s="0" t="s">
        <v>16</v>
      </c>
      <c r="B132" s="0" t="s">
        <v>3031</v>
      </c>
      <c r="C132" s="0" t="s">
        <v>3032</v>
      </c>
      <c r="D132" s="0" t="s">
        <v>3031</v>
      </c>
      <c r="E132" s="0" t="s">
        <v>3032</v>
      </c>
      <c r="F132" s="0" t="s">
        <v>2715</v>
      </c>
      <c r="G132" s="0" t="s">
        <v>3042</v>
      </c>
    </row>
    <row customHeight="1" ht="11.25">
      <c r="A133" s="0" t="s">
        <v>16</v>
      </c>
      <c r="B133" s="0" t="s">
        <v>3031</v>
      </c>
      <c r="C133" s="0" t="s">
        <v>3032</v>
      </c>
      <c r="D133" s="0" t="s">
        <v>3043</v>
      </c>
      <c r="E133" s="0" t="s">
        <v>3044</v>
      </c>
      <c r="F133" s="0" t="s">
        <v>2718</v>
      </c>
      <c r="G133" s="0" t="s">
        <v>3045</v>
      </c>
    </row>
    <row customHeight="1" ht="11.25">
      <c r="A134" s="0" t="s">
        <v>16</v>
      </c>
      <c r="B134" s="0" t="s">
        <v>3046</v>
      </c>
      <c r="C134" s="0" t="s">
        <v>3047</v>
      </c>
      <c r="D134" s="0" t="s">
        <v>3048</v>
      </c>
      <c r="E134" s="0" t="s">
        <v>3049</v>
      </c>
      <c r="F134" s="0" t="s">
        <v>2721</v>
      </c>
      <c r="G134" s="0" t="s">
        <v>3050</v>
      </c>
    </row>
    <row customHeight="1" ht="11.25">
      <c r="A135" s="0" t="s">
        <v>16</v>
      </c>
      <c r="B135" s="0" t="s">
        <v>3046</v>
      </c>
      <c r="C135" s="0" t="s">
        <v>3047</v>
      </c>
      <c r="D135" s="0" t="s">
        <v>3051</v>
      </c>
      <c r="E135" s="0" t="s">
        <v>3052</v>
      </c>
      <c r="F135" s="0" t="s">
        <v>2718</v>
      </c>
      <c r="G135" s="0" t="s">
        <v>3053</v>
      </c>
    </row>
    <row customHeight="1" ht="11.25">
      <c r="A136" s="0" t="s">
        <v>16</v>
      </c>
      <c r="B136" s="0" t="s">
        <v>3046</v>
      </c>
      <c r="C136" s="0" t="s">
        <v>3047</v>
      </c>
      <c r="D136" s="0" t="s">
        <v>3054</v>
      </c>
      <c r="E136" s="0" t="s">
        <v>3055</v>
      </c>
      <c r="F136" s="0" t="s">
        <v>2742</v>
      </c>
      <c r="G136" s="0" t="s">
        <v>3056</v>
      </c>
    </row>
    <row customHeight="1" ht="11.25">
      <c r="A137" s="0" t="s">
        <v>16</v>
      </c>
      <c r="B137" s="0" t="s">
        <v>3046</v>
      </c>
      <c r="C137" s="0" t="s">
        <v>3047</v>
      </c>
      <c r="D137" s="0" t="s">
        <v>3046</v>
      </c>
      <c r="E137" s="0" t="s">
        <v>3047</v>
      </c>
      <c r="F137" s="0" t="s">
        <v>2715</v>
      </c>
      <c r="G137" s="0" t="s">
        <v>3057</v>
      </c>
    </row>
    <row customHeight="1" ht="11.25">
      <c r="A138" s="0" t="s">
        <v>16</v>
      </c>
      <c r="B138" s="0" t="s">
        <v>3046</v>
      </c>
      <c r="C138" s="0" t="s">
        <v>3047</v>
      </c>
      <c r="D138" s="0" t="s">
        <v>3058</v>
      </c>
      <c r="E138" s="0" t="s">
        <v>3059</v>
      </c>
      <c r="F138" s="0" t="s">
        <v>2718</v>
      </c>
      <c r="G138" s="0" t="s">
        <v>3060</v>
      </c>
    </row>
    <row customHeight="1" ht="11.25">
      <c r="A139" s="0" t="s">
        <v>16</v>
      </c>
      <c r="B139" s="0" t="s">
        <v>3046</v>
      </c>
      <c r="C139" s="0" t="s">
        <v>3047</v>
      </c>
      <c r="D139" s="0" t="s">
        <v>3061</v>
      </c>
      <c r="E139" s="0" t="s">
        <v>3062</v>
      </c>
      <c r="F139" s="0" t="s">
        <v>2721</v>
      </c>
      <c r="G139" s="0" t="s">
        <v>3063</v>
      </c>
    </row>
    <row customHeight="1" ht="11.25">
      <c r="A140" s="0" t="s">
        <v>16</v>
      </c>
      <c r="B140" s="0" t="s">
        <v>3064</v>
      </c>
      <c r="C140" s="0" t="s">
        <v>3065</v>
      </c>
      <c r="D140" s="0" t="s">
        <v>3064</v>
      </c>
      <c r="E140" s="0" t="s">
        <v>3065</v>
      </c>
      <c r="F140" s="0" t="s">
        <v>2712</v>
      </c>
      <c r="G140" s="0" t="s">
        <v>3066</v>
      </c>
    </row>
    <row customHeight="1" ht="11.25">
      <c r="A141" s="0" t="s">
        <v>16</v>
      </c>
      <c r="B141" s="0" t="s">
        <v>3067</v>
      </c>
      <c r="C141" s="0" t="s">
        <v>3068</v>
      </c>
      <c r="D141" s="0" t="s">
        <v>3069</v>
      </c>
      <c r="E141" s="0" t="s">
        <v>3070</v>
      </c>
      <c r="F141" s="0" t="s">
        <v>2718</v>
      </c>
      <c r="G141" s="0" t="s">
        <v>3071</v>
      </c>
    </row>
    <row customHeight="1" ht="11.25">
      <c r="A142" s="0" t="s">
        <v>16</v>
      </c>
      <c r="B142" s="0" t="s">
        <v>3067</v>
      </c>
      <c r="C142" s="0" t="s">
        <v>3068</v>
      </c>
      <c r="D142" s="0" t="s">
        <v>3072</v>
      </c>
      <c r="E142" s="0" t="s">
        <v>3073</v>
      </c>
      <c r="F142" s="0" t="s">
        <v>2718</v>
      </c>
      <c r="G142" s="0" t="s">
        <v>3074</v>
      </c>
    </row>
    <row customHeight="1" ht="11.25">
      <c r="A143" s="0" t="s">
        <v>16</v>
      </c>
      <c r="B143" s="0" t="s">
        <v>3067</v>
      </c>
      <c r="C143" s="0" t="s">
        <v>3068</v>
      </c>
      <c r="D143" s="0" t="s">
        <v>3075</v>
      </c>
      <c r="E143" s="0" t="s">
        <v>3076</v>
      </c>
      <c r="F143" s="0" t="s">
        <v>2721</v>
      </c>
      <c r="G143" s="0" t="s">
        <v>3077</v>
      </c>
    </row>
    <row customHeight="1" ht="11.25">
      <c r="A144" s="0" t="s">
        <v>16</v>
      </c>
      <c r="B144" s="0" t="s">
        <v>3067</v>
      </c>
      <c r="C144" s="0" t="s">
        <v>3068</v>
      </c>
      <c r="D144" s="0" t="s">
        <v>3067</v>
      </c>
      <c r="E144" s="0" t="s">
        <v>3068</v>
      </c>
      <c r="F144" s="0" t="s">
        <v>2715</v>
      </c>
      <c r="G144" s="0" t="s">
        <v>3078</v>
      </c>
    </row>
    <row customHeight="1" ht="11.25">
      <c r="A145" s="0" t="s">
        <v>16</v>
      </c>
      <c r="B145" s="0" t="s">
        <v>3079</v>
      </c>
      <c r="C145" s="0" t="s">
        <v>3080</v>
      </c>
      <c r="D145" s="0" t="s">
        <v>3079</v>
      </c>
      <c r="E145" s="0" t="s">
        <v>3080</v>
      </c>
      <c r="F145" s="0" t="s">
        <v>2712</v>
      </c>
      <c r="G145" s="0" t="s">
        <v>3081</v>
      </c>
    </row>
    <row customHeight="1" ht="11.25">
      <c r="A146" s="0" t="s">
        <v>16</v>
      </c>
      <c r="B146" s="0" t="s">
        <v>3082</v>
      </c>
      <c r="C146" s="0" t="s">
        <v>3083</v>
      </c>
      <c r="D146" s="0" t="s">
        <v>3084</v>
      </c>
      <c r="E146" s="0" t="s">
        <v>3085</v>
      </c>
      <c r="F146" s="0" t="s">
        <v>2718</v>
      </c>
      <c r="G146" s="0" t="s">
        <v>3086</v>
      </c>
    </row>
    <row customHeight="1" ht="11.25">
      <c r="A147" s="0" t="s">
        <v>16</v>
      </c>
      <c r="B147" s="0" t="s">
        <v>3082</v>
      </c>
      <c r="C147" s="0" t="s">
        <v>3083</v>
      </c>
      <c r="D147" s="0" t="s">
        <v>3082</v>
      </c>
      <c r="E147" s="0" t="s">
        <v>3083</v>
      </c>
      <c r="F147" s="0" t="s">
        <v>2715</v>
      </c>
      <c r="G147" s="0" t="s">
        <v>3087</v>
      </c>
    </row>
    <row customHeight="1" ht="11.25">
      <c r="A148" s="0" t="s">
        <v>16</v>
      </c>
      <c r="B148" s="0" t="s">
        <v>3082</v>
      </c>
      <c r="C148" s="0" t="s">
        <v>3083</v>
      </c>
      <c r="D148" s="0" t="s">
        <v>3088</v>
      </c>
      <c r="E148" s="0" t="s">
        <v>3089</v>
      </c>
      <c r="F148" s="0" t="s">
        <v>2721</v>
      </c>
      <c r="G148" s="0" t="s">
        <v>3090</v>
      </c>
    </row>
    <row customHeight="1" ht="11.25">
      <c r="A149" s="0" t="s">
        <v>16</v>
      </c>
      <c r="B149" s="0" t="s">
        <v>3082</v>
      </c>
      <c r="C149" s="0" t="s">
        <v>3083</v>
      </c>
      <c r="D149" s="0" t="s">
        <v>3091</v>
      </c>
      <c r="E149" s="0" t="s">
        <v>3092</v>
      </c>
      <c r="F149" s="0" t="s">
        <v>2718</v>
      </c>
      <c r="G149" s="0" t="s">
        <v>3093</v>
      </c>
    </row>
    <row customHeight="1" ht="11.25">
      <c r="A150" s="0" t="s">
        <v>16</v>
      </c>
      <c r="B150" s="0" t="s">
        <v>3094</v>
      </c>
      <c r="C150" s="0" t="s">
        <v>3095</v>
      </c>
      <c r="D150" s="0" t="s">
        <v>3094</v>
      </c>
      <c r="E150" s="0" t="s">
        <v>3095</v>
      </c>
      <c r="F150" s="0" t="s">
        <v>3096</v>
      </c>
      <c r="G150" s="0" t="s">
        <v>3097</v>
      </c>
    </row>
    <row customHeight="1" ht="11.25">
      <c r="A151" s="0" t="s">
        <v>16</v>
      </c>
      <c r="B151" s="0" t="s">
        <v>3098</v>
      </c>
      <c r="C151" s="0" t="s">
        <v>3099</v>
      </c>
      <c r="D151" s="0" t="s">
        <v>3098</v>
      </c>
      <c r="E151" s="0" t="s">
        <v>3099</v>
      </c>
      <c r="F151" s="0" t="s">
        <v>3096</v>
      </c>
      <c r="G151" s="0" t="s">
        <v>3100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7E164-7672-E90F-4613-2FDE88A1318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3163</v>
      </c>
      <c r="B1" s="835" t="s">
        <v>3164</v>
      </c>
      <c r="C1" s="835" t="s">
        <v>1169</v>
      </c>
    </row>
    <row customHeight="1" ht="11.25">
      <c r="A2" s="835">
        <v>4189678</v>
      </c>
      <c r="B2" s="835" t="s">
        <v>3165</v>
      </c>
      <c r="C2" s="835" t="s">
        <v>3166</v>
      </c>
    </row>
    <row customHeight="1" ht="11.25">
      <c r="A3" s="835">
        <v>4190415</v>
      </c>
      <c r="B3" s="835" t="s">
        <v>3167</v>
      </c>
      <c r="C3" s="835" t="s">
        <v>3166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DA013-1193-29A9-C5ED-7A19D693DD3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3168</v>
      </c>
      <c r="B1" s="163" t="s">
        <v>3169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97967-DEA4-0D63-973C-FE43817AD6A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3170</v>
      </c>
      <c r="B1" s="0" t="b">
        <v>1</v>
      </c>
    </row>
    <row customHeight="1" ht="11.25">
      <c r="A2" s="0" t="s">
        <v>3171</v>
      </c>
      <c r="B2" s="0" t="b">
        <v>0</v>
      </c>
    </row>
    <row customHeight="1" ht="11.25">
      <c r="A3" s="0" t="s">
        <v>3172</v>
      </c>
      <c r="B3" s="0" t="b">
        <v>1</v>
      </c>
    </row>
    <row customHeight="1" ht="11.25">
      <c r="A4" s="0" t="s">
        <v>3173</v>
      </c>
      <c r="B4" s="0" t="b">
        <v>0</v>
      </c>
    </row>
    <row customHeight="1" ht="11.25">
      <c r="A5" s="0" t="s">
        <v>3174</v>
      </c>
      <c r="B5" s="0" t="b">
        <v>0</v>
      </c>
    </row>
    <row customHeight="1" ht="11.25">
      <c r="A6" s="0" t="s">
        <v>3175</v>
      </c>
      <c r="B6" s="0" t="b">
        <v>0</v>
      </c>
    </row>
    <row customHeight="1" ht="11.25">
      <c r="A7" s="0" t="s">
        <v>3176</v>
      </c>
      <c r="B7" s="0" t="b">
        <v>0</v>
      </c>
    </row>
    <row customHeight="1" ht="11.25">
      <c r="A8" s="0" t="s">
        <v>3177</v>
      </c>
      <c r="B8" s="0" t="b">
        <v>0</v>
      </c>
    </row>
    <row customHeight="1" ht="11.25">
      <c r="A9" s="0" t="s">
        <v>3178</v>
      </c>
      <c r="B9" s="0" t="b">
        <v>1</v>
      </c>
    </row>
    <row customHeight="1" ht="11.25">
      <c r="A10" s="0" t="s">
        <v>3179</v>
      </c>
      <c r="B10" s="0" t="b">
        <v>0</v>
      </c>
    </row>
    <row customHeight="1" ht="11.25">
      <c r="A11" s="0" t="s">
        <v>3180</v>
      </c>
      <c r="B11" s="0" t="b">
        <v>0</v>
      </c>
    </row>
    <row customHeight="1" ht="11.25">
      <c r="A12" s="0" t="s">
        <v>3181</v>
      </c>
      <c r="B12" s="0" t="b">
        <v>0</v>
      </c>
    </row>
    <row customHeight="1" ht="11.25">
      <c r="A13" s="0" t="s">
        <v>3182</v>
      </c>
      <c r="B13" s="0" t="b">
        <v>0</v>
      </c>
    </row>
    <row customHeight="1" ht="11.25">
      <c r="A14" s="0" t="s">
        <v>3183</v>
      </c>
      <c r="B14" s="0" t="b">
        <v>0</v>
      </c>
    </row>
    <row customHeight="1" ht="11.25">
      <c r="A15" s="0" t="s">
        <v>3184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C869D-2EFB-23AA-47EE-6C5EA635307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CB803-8F79-F2E8-D97D-652B639AB7C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3185</v>
      </c>
      <c r="B1" s="67" t="s">
        <v>3186</v>
      </c>
    </row>
    <row customHeight="1" ht="11.25">
      <c r="A2" s="64" t="s">
        <v>3187</v>
      </c>
      <c r="B2" s="64" t="s">
        <v>3188</v>
      </c>
    </row>
    <row customHeight="1" ht="11.25">
      <c r="A3" s="64" t="s">
        <v>3189</v>
      </c>
      <c r="B3" s="64" t="s">
        <v>3190</v>
      </c>
    </row>
    <row customHeight="1" ht="11.25">
      <c r="A4" s="64" t="s">
        <v>3191</v>
      </c>
      <c r="B4" s="64" t="s">
        <v>3192</v>
      </c>
    </row>
    <row customHeight="1" ht="11.25">
      <c r="A5" s="64" t="s">
        <v>3193</v>
      </c>
      <c r="B5" s="64" t="s">
        <v>3194</v>
      </c>
    </row>
    <row customHeight="1" ht="11.25">
      <c r="A6" s="64" t="s">
        <v>3195</v>
      </c>
      <c r="B6" s="64" t="s">
        <v>3196</v>
      </c>
    </row>
    <row customHeight="1" ht="11.25">
      <c r="A7" s="64" t="s">
        <v>3197</v>
      </c>
      <c r="B7" s="64" t="s">
        <v>3198</v>
      </c>
    </row>
    <row customHeight="1" ht="11.25">
      <c r="A8" s="64" t="s">
        <v>3199</v>
      </c>
      <c r="B8" s="64" t="s">
        <v>3200</v>
      </c>
    </row>
    <row customHeight="1" ht="11.25">
      <c r="A9" s="64" t="s">
        <v>3201</v>
      </c>
      <c r="B9" s="64" t="s">
        <v>3202</v>
      </c>
    </row>
    <row customHeight="1" ht="11.25">
      <c r="A10" s="64" t="s">
        <v>3203</v>
      </c>
      <c r="B10" s="64" t="s">
        <v>3204</v>
      </c>
    </row>
    <row customHeight="1" ht="11.25">
      <c r="A11" s="64" t="s">
        <v>3205</v>
      </c>
      <c r="B11" s="64" t="s">
        <v>3206</v>
      </c>
    </row>
    <row customHeight="1" ht="11.25">
      <c r="A12" s="64" t="s">
        <v>3207</v>
      </c>
      <c r="B12" s="64" t="s">
        <v>3208</v>
      </c>
    </row>
    <row customHeight="1" ht="11.25">
      <c r="A13" s="64" t="s">
        <v>3209</v>
      </c>
      <c r="B13" s="64" t="s">
        <v>3210</v>
      </c>
    </row>
    <row customHeight="1" ht="11.25">
      <c r="A14" s="64" t="s">
        <v>3211</v>
      </c>
      <c r="B14" s="64" t="s">
        <v>3212</v>
      </c>
    </row>
    <row customHeight="1" ht="11.25">
      <c r="A15" s="64" t="s">
        <v>3213</v>
      </c>
      <c r="B15" s="64" t="s">
        <v>3214</v>
      </c>
    </row>
    <row customHeight="1" ht="11.25">
      <c r="A16" s="64" t="s">
        <v>3215</v>
      </c>
      <c r="B16" s="64" t="s">
        <v>3216</v>
      </c>
    </row>
    <row customHeight="1" ht="11.25">
      <c r="A17" s="64" t="s">
        <v>3217</v>
      </c>
      <c r="B17" s="64" t="s">
        <v>3218</v>
      </c>
    </row>
    <row customHeight="1" ht="11.25">
      <c r="A18" s="64" t="s">
        <v>3219</v>
      </c>
      <c r="B18" s="64" t="s">
        <v>3220</v>
      </c>
    </row>
    <row customHeight="1" ht="11.25">
      <c r="A19" s="64" t="s">
        <v>3221</v>
      </c>
      <c r="B19" s="64" t="s">
        <v>3222</v>
      </c>
    </row>
    <row customHeight="1" ht="11.25">
      <c r="A20" s="64" t="s">
        <v>3223</v>
      </c>
      <c r="B20" s="64" t="s">
        <v>3224</v>
      </c>
    </row>
    <row customHeight="1" ht="11.25">
      <c r="A21" s="64" t="s">
        <v>3225</v>
      </c>
      <c r="B21" s="64" t="s">
        <v>3226</v>
      </c>
    </row>
    <row customHeight="1" ht="11.25">
      <c r="A22" s="64" t="s">
        <v>3227</v>
      </c>
      <c r="B22" s="64" t="s">
        <v>3228</v>
      </c>
    </row>
    <row customHeight="1" ht="11.25">
      <c r="A23" s="64" t="s">
        <v>3229</v>
      </c>
      <c r="B23" s="64" t="s">
        <v>3230</v>
      </c>
    </row>
    <row customHeight="1" ht="11.25">
      <c r="A24" s="64" t="s">
        <v>3231</v>
      </c>
      <c r="B24" s="64" t="s">
        <v>3232</v>
      </c>
    </row>
    <row customHeight="1" ht="11.25">
      <c r="A25" s="64" t="s">
        <v>3233</v>
      </c>
      <c r="B25" s="64" t="s">
        <v>3234</v>
      </c>
    </row>
    <row customHeight="1" ht="11.25">
      <c r="A26" s="64" t="s">
        <v>3235</v>
      </c>
      <c r="B26" s="64" t="s">
        <v>3236</v>
      </c>
    </row>
    <row customHeight="1" ht="11.25">
      <c r="A27" s="64" t="s">
        <v>3237</v>
      </c>
      <c r="B27" s="64" t="s">
        <v>3238</v>
      </c>
    </row>
    <row customHeight="1" ht="11.25">
      <c r="A28" s="64" t="s">
        <v>3239</v>
      </c>
      <c r="B28" s="64" t="s">
        <v>3240</v>
      </c>
    </row>
    <row customHeight="1" ht="11.25">
      <c r="A29" s="64" t="s">
        <v>3241</v>
      </c>
      <c r="B29" s="64" t="s">
        <v>3242</v>
      </c>
    </row>
    <row customHeight="1" ht="11.25">
      <c r="A30" s="64" t="s">
        <v>3243</v>
      </c>
      <c r="B30" s="64" t="s">
        <v>3244</v>
      </c>
    </row>
    <row customHeight="1" ht="11.25">
      <c r="A31" s="64" t="s">
        <v>3245</v>
      </c>
      <c r="B31" s="64" t="s">
        <v>3246</v>
      </c>
    </row>
    <row customHeight="1" ht="11.25">
      <c r="A32" s="64" t="s">
        <v>3247</v>
      </c>
      <c r="B32" s="64" t="s">
        <v>3248</v>
      </c>
    </row>
    <row customHeight="1" ht="11.25">
      <c r="A33" s="64" t="s">
        <v>3249</v>
      </c>
      <c r="B33" s="64" t="s">
        <v>3250</v>
      </c>
    </row>
    <row customHeight="1" ht="11.25">
      <c r="A34" s="64" t="s">
        <v>3251</v>
      </c>
      <c r="B34" s="64" t="s">
        <v>3252</v>
      </c>
    </row>
    <row customHeight="1" ht="11.25">
      <c r="A35" s="64" t="s">
        <v>3253</v>
      </c>
      <c r="B35" s="64" t="s">
        <v>3254</v>
      </c>
    </row>
    <row customHeight="1" ht="11.25">
      <c r="A36" s="64" t="s">
        <v>3255</v>
      </c>
      <c r="B36" s="64" t="s">
        <v>3256</v>
      </c>
    </row>
    <row customHeight="1" ht="11.25">
      <c r="A37" s="64" t="s">
        <v>3257</v>
      </c>
      <c r="B37" s="64" t="s">
        <v>3258</v>
      </c>
    </row>
    <row customHeight="1" ht="11.25">
      <c r="A38" s="64" t="s">
        <v>3259</v>
      </c>
      <c r="B38" s="64" t="s">
        <v>3260</v>
      </c>
    </row>
    <row customHeight="1" ht="11.25">
      <c r="A39" s="64" t="s">
        <v>3261</v>
      </c>
      <c r="B39" s="64" t="s">
        <v>3262</v>
      </c>
    </row>
    <row customHeight="1" ht="11.25">
      <c r="A40" s="64" t="s">
        <v>3263</v>
      </c>
      <c r="B40" s="64" t="s">
        <v>3264</v>
      </c>
    </row>
    <row customHeight="1" ht="11.25">
      <c r="A41" s="64" t="s">
        <v>3265</v>
      </c>
      <c r="B41" s="64" t="s">
        <v>3266</v>
      </c>
    </row>
    <row customHeight="1" ht="11.25">
      <c r="A42" s="64" t="s">
        <v>3267</v>
      </c>
      <c r="B42" s="64" t="s">
        <v>3268</v>
      </c>
    </row>
    <row customHeight="1" ht="11.25">
      <c r="A43" s="64" t="s">
        <v>3269</v>
      </c>
      <c r="B43" s="64" t="s">
        <v>3270</v>
      </c>
    </row>
    <row customHeight="1" ht="11.25">
      <c r="A44" s="64" t="s">
        <v>3271</v>
      </c>
      <c r="B44" s="64" t="s">
        <v>3272</v>
      </c>
    </row>
    <row customHeight="1" ht="11.25">
      <c r="A45" s="64" t="s">
        <v>3273</v>
      </c>
      <c r="B45" s="64" t="s">
        <v>3274</v>
      </c>
    </row>
    <row customHeight="1" ht="11.25">
      <c r="A46" s="64" t="s">
        <v>3275</v>
      </c>
      <c r="B46" s="64" t="s">
        <v>3276</v>
      </c>
    </row>
    <row customHeight="1" ht="11.25">
      <c r="A47" s="64" t="s">
        <v>3277</v>
      </c>
      <c r="B47" s="64" t="s">
        <v>3278</v>
      </c>
    </row>
    <row customHeight="1" ht="11.25">
      <c r="A48" s="64" t="s">
        <v>3279</v>
      </c>
      <c r="B48" s="64" t="s">
        <v>3280</v>
      </c>
    </row>
    <row customHeight="1" ht="11.25">
      <c r="A49" s="64" t="s">
        <v>3281</v>
      </c>
      <c r="B49" s="64" t="s">
        <v>3282</v>
      </c>
    </row>
    <row customHeight="1" ht="11.25">
      <c r="A50" s="64" t="s">
        <v>3283</v>
      </c>
      <c r="B50" s="64" t="s">
        <v>3284</v>
      </c>
    </row>
    <row customHeight="1" ht="11.25">
      <c r="A51" s="64" t="s">
        <v>3285</v>
      </c>
      <c r="B51" s="64" t="s">
        <v>3286</v>
      </c>
    </row>
    <row customHeight="1" ht="11.25">
      <c r="A52" s="64" t="s">
        <v>3287</v>
      </c>
      <c r="B52" s="64" t="s">
        <v>3288</v>
      </c>
    </row>
    <row customHeight="1" ht="11.25">
      <c r="A53" s="64" t="s">
        <v>3289</v>
      </c>
      <c r="B53" s="64" t="s">
        <v>3290</v>
      </c>
    </row>
    <row customHeight="1" ht="11.25">
      <c r="A54" s="64" t="s">
        <v>3291</v>
      </c>
      <c r="B54" s="64" t="s">
        <v>3292</v>
      </c>
    </row>
    <row customHeight="1" ht="11.25">
      <c r="A55" s="64" t="s">
        <v>3293</v>
      </c>
      <c r="B55" s="64" t="s">
        <v>3294</v>
      </c>
    </row>
    <row customHeight="1" ht="11.25">
      <c r="A56" s="64" t="s">
        <v>3295</v>
      </c>
      <c r="B56" s="64" t="s">
        <v>3296</v>
      </c>
    </row>
    <row customHeight="1" ht="11.25">
      <c r="A57" s="64" t="s">
        <v>3297</v>
      </c>
      <c r="B57" s="64" t="s">
        <v>3298</v>
      </c>
    </row>
    <row customHeight="1" ht="11.25">
      <c r="A58" s="64" t="s">
        <v>3299</v>
      </c>
      <c r="B58" s="64" t="s">
        <v>3300</v>
      </c>
    </row>
    <row customHeight="1" ht="11.25">
      <c r="A59" s="64" t="s">
        <v>3301</v>
      </c>
      <c r="B59" s="64" t="s">
        <v>3302</v>
      </c>
    </row>
    <row customHeight="1" ht="11.25">
      <c r="A60" s="64" t="s">
        <v>3303</v>
      </c>
      <c r="B60" s="64" t="s">
        <v>3304</v>
      </c>
    </row>
    <row customHeight="1" ht="11.25">
      <c r="A61" s="64"/>
      <c r="B61" s="64" t="s">
        <v>3305</v>
      </c>
    </row>
    <row customHeight="1" ht="11.25">
      <c r="A62" s="64"/>
      <c r="B62" s="64" t="s">
        <v>3306</v>
      </c>
    </row>
    <row customHeight="1" ht="11.25">
      <c r="A63" s="64"/>
      <c r="B63" s="64" t="s">
        <v>3307</v>
      </c>
    </row>
    <row customHeight="1" ht="11.25">
      <c r="A64" s="64"/>
      <c r="B64" s="64" t="s">
        <v>3308</v>
      </c>
    </row>
    <row customHeight="1" ht="11.25">
      <c r="A65" s="64"/>
      <c r="B65" s="64" t="s">
        <v>3309</v>
      </c>
    </row>
    <row customHeight="1" ht="11.25">
      <c r="A66" s="64"/>
      <c r="B66" s="64" t="s">
        <v>3310</v>
      </c>
    </row>
    <row customHeight="1" ht="11.25">
      <c r="A67" s="64"/>
      <c r="B67" s="64" t="s">
        <v>3311</v>
      </c>
    </row>
    <row customHeight="1" ht="11.25">
      <c r="A68" s="64"/>
      <c r="B68" s="64" t="s">
        <v>3312</v>
      </c>
    </row>
    <row customHeight="1" ht="11.25">
      <c r="A69" s="64"/>
      <c r="B69" s="64" t="s">
        <v>3313</v>
      </c>
    </row>
    <row customHeight="1" ht="11.25">
      <c r="A70" s="64"/>
      <c r="B70" s="64" t="s">
        <v>3314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AA471-48BD-402A-6D45-A8DE008D186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3315</v>
      </c>
    </row>
    <row customHeight="1" ht="90">
      <c r="B2" s="94" t="s">
        <v>3316</v>
      </c>
    </row>
    <row customHeight="1" ht="67.5">
      <c r="B3" s="94" t="s">
        <v>3317</v>
      </c>
    </row>
    <row customHeight="1" ht="33.75">
      <c r="B4" s="94" t="s">
        <v>3318</v>
      </c>
    </row>
    <row customHeight="1" ht="11.25">
      <c r="B5" s="94" t="s">
        <v>3319</v>
      </c>
    </row>
    <row customHeight="1" ht="22.5">
      <c r="B6" s="94" t="s">
        <v>3320</v>
      </c>
    </row>
    <row customHeight="1" ht="22.5">
      <c r="B7" s="94" t="s">
        <v>3321</v>
      </c>
    </row>
    <row customHeight="1" ht="22.5">
      <c r="B8" s="94" t="s">
        <v>3322</v>
      </c>
    </row>
    <row customHeight="1" ht="22.5">
      <c r="B9" s="94" t="s">
        <v>3323</v>
      </c>
    </row>
    <row customHeight="1" ht="56.25">
      <c r="B10" s="94" t="s">
        <v>3324</v>
      </c>
    </row>
    <row customHeight="1" ht="12.75">
      <c r="B11" s="159" t="s">
        <v>3325</v>
      </c>
    </row>
    <row customHeight="1" ht="11.25">
      <c r="B12" s="93" t="s">
        <v>3326</v>
      </c>
    </row>
    <row customHeight="1" ht="22.5">
      <c r="B13" s="94" t="s">
        <v>3327</v>
      </c>
    </row>
    <row customHeight="1" ht="67.5">
      <c r="B14" s="94" t="s">
        <v>3328</v>
      </c>
    </row>
    <row customHeight="1" ht="22.5">
      <c r="B15" s="94" t="s">
        <v>3329</v>
      </c>
    </row>
    <row customHeight="1" ht="11.25">
      <c r="B16" s="93" t="s">
        <v>3330</v>
      </c>
      <c r="D16" s="100"/>
    </row>
    <row customHeight="1" ht="33.75">
      <c r="B17" s="94" t="s">
        <v>3331</v>
      </c>
    </row>
    <row customHeight="1" ht="33.75">
      <c r="B18" s="94" t="s">
        <v>3332</v>
      </c>
    </row>
    <row customHeight="1" ht="11.25">
      <c r="B19" s="94" t="s">
        <v>3333</v>
      </c>
    </row>
    <row customHeight="1" ht="33.75">
      <c r="B20" s="94" t="s">
        <v>3334</v>
      </c>
    </row>
    <row customHeight="1" ht="11.25">
      <c r="B21" s="93" t="s">
        <v>3335</v>
      </c>
    </row>
    <row customHeight="1" ht="11.25">
      <c r="B22" s="94" t="s">
        <v>3336</v>
      </c>
    </row>
    <row r="24" customHeight="1" ht="22.5">
      <c r="B24" s="161" t="s">
        <v>3337</v>
      </c>
    </row>
    <row r="26" customHeight="1" ht="11.25">
      <c r="B26" s="93" t="s">
        <v>3338</v>
      </c>
    </row>
    <row customHeight="1" ht="22.5">
      <c r="B27" s="160" t="s">
        <v>403</v>
      </c>
    </row>
    <row customHeight="1" ht="56.25">
      <c r="B28" s="160" t="s">
        <v>3339</v>
      </c>
    </row>
    <row customHeight="1" ht="11.25">
      <c r="B29" s="210" t="s">
        <v>3340</v>
      </c>
    </row>
    <row customHeight="1" ht="22.5">
      <c r="B30" s="160" t="s">
        <v>3341</v>
      </c>
    </row>
    <row r="32" customHeight="1" ht="11.25">
      <c r="A32" s="188"/>
      <c r="B32" s="189" t="s">
        <v>3342</v>
      </c>
    </row>
    <row customHeight="1" ht="14.25">
      <c r="A33" s="190">
        <v>1</v>
      </c>
      <c r="B33" s="191" t="s">
        <v>3343</v>
      </c>
    </row>
    <row customHeight="1" ht="14.25">
      <c r="A34" s="190">
        <v>2</v>
      </c>
      <c r="B34" s="191" t="s">
        <v>3344</v>
      </c>
    </row>
    <row customHeight="1" ht="11.25">
      <c r="B35" s="189" t="s">
        <v>3345</v>
      </c>
    </row>
    <row customHeight="1" ht="11.25">
      <c r="B36" s="191" t="s">
        <v>3346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7E9D7-145A-DE8A-E2EE-075000601EF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112</v>
      </c>
      <c r="E2" s="2235"/>
      <c r="F2" s="1625"/>
      <c r="G2" s="1620" t="s">
        <v>112</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ПАО "ОГК-2"</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90</v>
      </c>
      <c r="E11" s="2223" t="s">
        <v>108</v>
      </c>
      <c r="F11" s="2192" t="s">
        <v>90</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112</v>
      </c>
      <c r="E14" s="2235"/>
      <c r="F14" s="1617"/>
      <c r="G14" s="1616" t="s">
        <v>112</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124</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