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8555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ВО цены" sheetId="4" r:id="rId4"/>
    <sheet name="ВО характеристики" sheetId="5" r:id="rId5"/>
    <sheet name="ВО инвестиции" sheetId="6" r:id="rId6"/>
    <sheet name="ВО доступ" sheetId="7" r:id="rId7"/>
    <sheet name="ВО показатели" sheetId="8" r:id="rId8"/>
    <sheet name="Ссылки на публикации" sheetId="9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  <externalReference r:id="rId23"/>
    <externalReference r:id="rId24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'ВО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'TEHSHEET'!$B$19:$B$21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'REESTR'!$A$2:$C$110</definedName>
    <definedName name="LIST_ORG_VS">'REESTR_ORG'!$A$2:$H$110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'REESTR'!$B$61:$B$69</definedName>
    <definedName name="MO_LIST_11">'REESTR'!$B$70:$B$83</definedName>
    <definedName name="MO_LIST_12">'REESTR'!$B$84:$B$96</definedName>
    <definedName name="MO_LIST_13">'REESTR'!$B$97:$B$98</definedName>
    <definedName name="MO_LIST_14">'REESTR'!$B$99</definedName>
    <definedName name="MO_LIST_15">'REESTR'!$B$100</definedName>
    <definedName name="MO_LIST_16">'REESTR'!$B$101</definedName>
    <definedName name="MO_LIST_17">'REESTR'!$B$102:$B$103</definedName>
    <definedName name="MO_LIST_18">'REESTR'!$B$104</definedName>
    <definedName name="MO_LIST_19">'REESTR'!$B$105</definedName>
    <definedName name="MO_LIST_2">'REESTR'!$B$2:$B$9</definedName>
    <definedName name="MO_LIST_20">'REESTR'!$B$106</definedName>
    <definedName name="MO_LIST_21">'REESTR'!$B$107</definedName>
    <definedName name="MO_LIST_22">'REESTR'!$B$108</definedName>
    <definedName name="MO_LIST_23">'REESTR'!$B$109</definedName>
    <definedName name="MO_LIST_24">'REESTR'!$B$110</definedName>
    <definedName name="MO_LIST_25">'REESTR'!$A$75:$A$77</definedName>
    <definedName name="MO_LIST_26">'REESTR'!$A$78:$A$79</definedName>
    <definedName name="MO_LIST_27">'REESTR'!$A$80:$A$85</definedName>
    <definedName name="MO_LIST_28">'REESTR'!$A$86:$A$87</definedName>
    <definedName name="MO_LIST_29">'REESTR'!$A$88:$A$89</definedName>
    <definedName name="MO_LIST_3">'REESTR'!$B$10:$B$16</definedName>
    <definedName name="MO_LIST_30">'REESTR'!$A$90:$A$91</definedName>
    <definedName name="MO_LIST_31">'REESTR'!$A$92:$A$93</definedName>
    <definedName name="MO_LIST_32">'REESTR'!$A$94:$A$96</definedName>
    <definedName name="MO_LIST_33">'REESTR'!$A$97</definedName>
    <definedName name="MO_LIST_34">'REESTR'!$A$98:$A$101</definedName>
    <definedName name="MO_LIST_35">'REESTR'!$A$102</definedName>
    <definedName name="MO_LIST_36">'REESTR'!$A$103:$A$120</definedName>
    <definedName name="MO_LIST_37">'REESTR'!$A$121:$A$122</definedName>
    <definedName name="MO_LIST_38">'REESTR'!$A$123</definedName>
    <definedName name="MO_LIST_39">'REESTR'!$A$124:$A$125</definedName>
    <definedName name="MO_LIST_4">'REESTR'!$B$17</definedName>
    <definedName name="MO_LIST_40">'REESTR'!$A$126:$A$127</definedName>
    <definedName name="MO_LIST_41">'REESTR'!$A$128:$A$129</definedName>
    <definedName name="MO_LIST_42">'REESTR'!$A$130:$A$131</definedName>
    <definedName name="MO_LIST_43">'REESTR'!$A$132:$A$134</definedName>
    <definedName name="MO_LIST_44">'REESTR'!$A$135:$A$137</definedName>
    <definedName name="MO_LIST_45">'REESTR'!$A$138:$A$140</definedName>
    <definedName name="MO_LIST_46">'REESTR'!$A$141</definedName>
    <definedName name="MO_LIST_5">'REESTR'!$B$18</definedName>
    <definedName name="MO_LIST_6">'REESTR'!$B$19:$B$29</definedName>
    <definedName name="MO_LIST_7">'REESTR'!$B$30:$B$39</definedName>
    <definedName name="MO_LIST_8">'REESTR'!$B$40:$B$48</definedName>
    <definedName name="MO_LIST_9">'REESTR'!$B$49:$B$60</definedName>
    <definedName name="mo_zag">'Титульный'!$E$23</definedName>
    <definedName name="mr">'Титульный'!$G$22</definedName>
    <definedName name="MR_ADD">'ВО инвестиции'!$J:$J</definedName>
    <definedName name="MR_LIST">'REESTR'!$D$2:$D$24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_range">'[3]TEHSHEET'!$F$3:$F$6</definedName>
    <definedName name="REESTR_TEMP">'REESTR_TEMP'!$A$2:$H$2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<sst xmlns="http://schemas.openxmlformats.org/spreadsheetml/2006/main" count="1761" uniqueCount="921">
  <si>
    <t>МР</t>
  </si>
  <si>
    <t>МР_ОКТМО</t>
  </si>
  <si>
    <t>МО</t>
  </si>
  <si>
    <t>МО ОКТМО</t>
  </si>
  <si>
    <t>ОРГАНИЗАЦИЯ</t>
  </si>
  <si>
    <t>ИНН</t>
  </si>
  <si>
    <t>КПП</t>
  </si>
  <si>
    <t>ВИД ДЕЯТЕЛЬНОСТИ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</si>
  <si>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</si>
  <si>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</si>
  <si>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</si>
  <si>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</si>
  <si>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</si>
  <si>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</si>
  <si>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</si>
  <si>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4.1</t>
  </si>
  <si>
    <t>Адрес</t>
  </si>
  <si>
    <t>4.2</t>
  </si>
  <si>
    <t>Телефон</t>
  </si>
  <si>
    <t>4.3</t>
  </si>
  <si>
    <t>E-mail</t>
  </si>
  <si>
    <t>4.4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</si>
  <si>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</si>
  <si>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</si>
  <si>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</si>
  <si>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</si>
  <si>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</si>
  <si>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</si>
  <si>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</si>
  <si>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</si>
  <si>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et_tsdostup_1</t>
  </si>
  <si>
    <t>Удалить теплоноситель</t>
  </si>
  <si>
    <t>et_ssilki_1</t>
  </si>
  <si>
    <t>Добавить систему водоотведения</t>
  </si>
  <si>
    <t>Источник официального опубликования</t>
  </si>
  <si>
    <t>Информация о ценах (тарифах) на регулируемые товары и услуги и надбавках к этим ценам (тарифам)</t>
  </si>
  <si>
    <t>Значение</t>
  </si>
  <si>
    <t>Информация об инвестиционных программах и отчетах об их реализации</t>
  </si>
  <si>
    <t>Утвержденная надбавка к тарифам регулируемых организаций на водоотведение</t>
  </si>
  <si>
    <t>Утвержденный тариф на подключение создаваемых (реконструируемых) объектов недвижимости к системе водоотведения</t>
  </si>
  <si>
    <t>Утвержденный тариф регулируемых организаций на подключение к системе водоотведения</t>
  </si>
  <si>
    <t>Наличие 2-ставочного тарифа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</si>
  <si>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</si>
  <si>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</si>
  <si>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</si>
  <si>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</si>
  <si>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</si>
  <si>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</si>
  <si>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</si>
  <si>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потребность в финансовых средствах, необходимых для реализации инвестиционной программы (тыс.руб.)</t>
  </si>
  <si>
    <t>отчисления на социальные нужды</t>
  </si>
  <si>
    <t>3.8.1</t>
  </si>
  <si>
    <t>3.8.2</t>
  </si>
  <si>
    <t>3.9.1</t>
  </si>
  <si>
    <t>3.9.2</t>
  </si>
  <si>
    <t>резерв мощности системы водоотведения (тыс.куб м /сутки)</t>
  </si>
  <si>
    <t>тыс. кВт*ч</t>
  </si>
  <si>
    <t>ед.</t>
  </si>
  <si>
    <t>Комментарии</t>
  </si>
  <si>
    <t>Инструкция по заполнению шаблона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</si>
  <si>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</si>
  <si>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</si>
  <si>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</si>
  <si>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</si>
  <si>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</si>
  <si>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</si>
  <si>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</si>
  <si>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</si>
  <si>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Добавить мероприятие</t>
  </si>
  <si>
    <t>инвестиционная программа продолжается в следующих периодах</t>
  </si>
  <si>
    <t>х</t>
  </si>
  <si>
    <t>Утвержденные тарифы на водоотведение, в том числе:</t>
  </si>
  <si>
    <t>расходы на оплату услуг по перекачке и очистке сточных вод другими организациями</t>
  </si>
  <si>
    <t>общепроизводственные (цеховые) расходы</t>
  </si>
  <si>
    <t>вид регулируемой деятельности</t>
  </si>
  <si>
    <t>Реагенты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</si>
  <si>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</si>
  <si>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</si>
  <si>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</si>
  <si>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</si>
  <si>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</si>
  <si>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</si>
  <si>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</si>
  <si>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</si>
  <si>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</si>
  <si>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</si>
  <si>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чел</t>
  </si>
  <si>
    <t>валовая прибыль от продажи товаров и услуг по регулируемому виду деятельности</t>
  </si>
  <si>
    <t>отчисления на соц. нужды от заработной платы ремонтного персонала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</si>
  <si>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</si>
  <si>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</si>
  <si>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заработная плата ремонтного персонала</t>
  </si>
  <si>
    <t>капитальный ремонт основных средств</t>
  </si>
  <si>
    <t>изменение стоимости основных фондов, в том числе за счет ввода (вывода) из эксплуатации</t>
  </si>
  <si>
    <t>тыс.куб.м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</si>
  <si>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</si>
  <si>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</si>
  <si>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</si>
  <si>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</si>
  <si>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</si>
  <si>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</si>
  <si>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</si>
  <si>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</si>
  <si>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использовано средств за II квартал: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</si>
  <si>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</si>
  <si>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</si>
  <si>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</si>
  <si>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</si>
  <si>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использовано средств за I квартал: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</si>
  <si>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</si>
  <si>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</si>
  <si>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</si>
  <si>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</si>
  <si>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</si>
  <si>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</si>
  <si>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</si>
  <si>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</si>
  <si>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</si>
  <si>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руб./куб. м</t>
  </si>
  <si>
    <t>тыс. руб. в месяц/ куб. м/ч</t>
  </si>
  <si>
    <t>Бюджетные потребители:</t>
  </si>
  <si>
    <t>Прочие потребители:</t>
  </si>
  <si>
    <t>руб./куб. м/час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</si>
  <si>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</si>
  <si>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</si>
  <si>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прочих потребителей</t>
  </si>
  <si>
    <t>себестоимость производимых товаров (оказываемых услуг) по регулируемому виду деятельности (тыс. рублей), включающей:</t>
  </si>
  <si>
    <t>Ремонт и техническое обслуживание основных средств, в том числе:</t>
  </si>
  <si>
    <t>3.2.2</t>
  </si>
  <si>
    <t>3.3.1.2</t>
  </si>
  <si>
    <t>3.3.1.6</t>
  </si>
  <si>
    <t>3.3.1.1</t>
  </si>
  <si>
    <t>3.3.1.3</t>
  </si>
  <si>
    <t>3.3.1.4</t>
  </si>
  <si>
    <t>3.3.1.5</t>
  </si>
  <si>
    <t>3.3.1.8</t>
  </si>
  <si>
    <t>3.3.1.7</t>
  </si>
  <si>
    <t>3.10.1</t>
  </si>
  <si>
    <t>3.10.2</t>
  </si>
  <si>
    <t>3.10.3</t>
  </si>
  <si>
    <t>3.10.4</t>
  </si>
  <si>
    <t>3.10.5</t>
  </si>
  <si>
    <t>Утвержденная надбавка к ценам (тарифам) на водоотведение для бюджетных потребителей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</si>
  <si>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</si>
  <si>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</si>
  <si>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</si>
  <si>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</si>
  <si>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</si>
  <si>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</si>
  <si>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</si>
  <si>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</si>
  <si>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</si>
  <si>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</si>
  <si>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</si>
  <si>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</si>
  <si>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</si>
  <si>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</si>
  <si>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</si>
  <si>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</si>
  <si>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</si>
  <si>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</si>
  <si>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</si>
  <si>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аренда имущества, используемого в технологическом процессе</t>
  </si>
  <si>
    <t>расходы на оплату труда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</si>
  <si>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</si>
  <si>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</si>
  <si>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3.2.1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</si>
  <si>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</si>
  <si>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</si>
  <si>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</si>
  <si>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</si>
  <si>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</si>
  <si>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</si>
  <si>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</si>
  <si>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среднесписочная численность основного производственного персонала</t>
  </si>
  <si>
    <t>использовано средств за III квартал:</t>
  </si>
  <si>
    <t>использовано средств за IV квартал:</t>
  </si>
  <si>
    <t>1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</si>
  <si>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</si>
  <si>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</si>
  <si>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</si>
  <si>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</si>
  <si>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</si>
  <si>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</si>
  <si>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</si>
  <si>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</si>
  <si>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</si>
  <si>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</si>
  <si>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</si>
  <si>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</si>
  <si>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</si>
  <si>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</si>
  <si>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</si>
  <si>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</si>
  <si>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</si>
  <si>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</si>
  <si>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</si>
  <si>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</si>
  <si>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</si>
  <si>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</si>
  <si>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</si>
  <si>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</si>
  <si>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</si>
  <si>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</si>
  <si>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</si>
  <si>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</si>
  <si>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</si>
  <si>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</si>
  <si>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</si>
  <si>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</si>
  <si>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</si>
  <si>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</si>
  <si>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</si>
  <si>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</si>
  <si>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</si>
  <si>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</si>
  <si>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</si>
  <si>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</si>
  <si>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</si>
  <si>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</si>
  <si>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</si>
  <si>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</si>
  <si>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19</t>
  </si>
  <si>
    <t>одноставочный</t>
  </si>
  <si>
    <t>двухставочный:</t>
  </si>
  <si>
    <t>ставка платы за содержание системы водоотведения</t>
  </si>
  <si>
    <t>ставка платы за водоотведение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</si>
  <si>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</si>
  <si>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</si>
  <si>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</si>
  <si>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</si>
  <si>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</si>
  <si>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</si>
  <si>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</si>
  <si>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</si>
  <si>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</si>
  <si>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</si>
  <si>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</si>
  <si>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</si>
  <si>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</si>
  <si>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</si>
  <si>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</si>
  <si>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</si>
  <si>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</si>
  <si>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</si>
  <si>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</si>
  <si>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</si>
  <si>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</si>
  <si>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</si>
  <si>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</si>
  <si>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Показатели подлежащие раскрытию в сфере водоотведения и (или)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</si>
  <si>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</si>
  <si>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Удалить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</si>
  <si>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</si>
  <si>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</si>
  <si>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</si>
  <si>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</si>
  <si>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</si>
  <si>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</si>
  <si>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</si>
  <si>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</si>
  <si>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</si>
  <si>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</si>
  <si>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</si>
  <si>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</si>
  <si>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</si>
  <si>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</si>
  <si>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</si>
  <si>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</si>
  <si>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</si>
  <si>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</si>
  <si>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</si>
  <si>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</si>
  <si>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</si>
  <si>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</si>
  <si>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</si>
  <si>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</si>
  <si>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</si>
  <si>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</si>
  <si>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</si>
  <si>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</si>
  <si>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</si>
  <si>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</si>
  <si>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</si>
  <si>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</si>
  <si>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</si>
  <si>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</si>
  <si>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</si>
  <si>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</si>
  <si>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</si>
  <si>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</si>
  <si>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</si>
  <si>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</si>
  <si>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</si>
  <si>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</si>
  <si>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</si>
  <si>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</si>
  <si>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</si>
  <si>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</si>
  <si>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</si>
  <si>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</si>
  <si>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</si>
  <si>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</si>
  <si>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</si>
  <si>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</si>
  <si>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</si>
  <si>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снижения % утечек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</si>
  <si>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</si>
  <si>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</si>
  <si>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</si>
  <si>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</si>
  <si>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</si>
  <si>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ВО цены</t>
  </si>
  <si>
    <t>ВО характеристики</t>
  </si>
  <si>
    <t>ВО инвестиции</t>
  </si>
  <si>
    <t>ВО доступ</t>
  </si>
  <si>
    <t>ВО показатели</t>
  </si>
  <si>
    <t>Субъект РФ</t>
  </si>
  <si>
    <t>Удалить мероприятие</t>
  </si>
  <si>
    <t>Справочно: количество выданных техусловий на подключение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</si>
  <si>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</si>
  <si>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</si>
  <si>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</si>
  <si>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</si>
  <si>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</si>
  <si>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</si>
  <si>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</si>
  <si>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</si>
  <si>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</si>
  <si>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</si>
  <si>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</si>
  <si>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</si>
  <si>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</si>
  <si>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</si>
  <si>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</si>
  <si>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</si>
  <si>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</si>
  <si>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</si>
  <si>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</si>
  <si>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</si>
  <si>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</si>
  <si>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</si>
  <si>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</si>
  <si>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</si>
  <si>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</si>
  <si>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2.1</t>
  </si>
  <si>
    <t>2.2</t>
  </si>
  <si>
    <t>2.3</t>
  </si>
  <si>
    <t>2.4</t>
  </si>
  <si>
    <t>2.5</t>
  </si>
  <si>
    <t>2.6</t>
  </si>
  <si>
    <t>2.7</t>
  </si>
  <si>
    <t>3</t>
  </si>
  <si>
    <t>взвешенные вещества</t>
  </si>
  <si>
    <t>БПК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</si>
  <si>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</si>
  <si>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</si>
  <si>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</si>
  <si>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</si>
  <si>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</si>
  <si>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эффективность реализации инвестиционной программы:</t>
  </si>
  <si>
    <t>Добавить показатель эффективности</t>
  </si>
  <si>
    <t>запланировано средств за I квартал:</t>
  </si>
  <si>
    <t>запланировано средств за II квартал:</t>
  </si>
  <si>
    <t>запланировано средств за III квартал:</t>
  </si>
  <si>
    <t>запланировано средств за IV квартал: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</si>
  <si>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</si>
  <si>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</si>
  <si>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</si>
  <si>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</si>
  <si>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</si>
  <si>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</si>
  <si>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</si>
  <si>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</si>
  <si>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</si>
  <si>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</si>
  <si>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</si>
  <si>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</si>
  <si>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</si>
  <si>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</si>
  <si>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</si>
  <si>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</si>
  <si>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</si>
  <si>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</si>
  <si>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Введите название мероприятия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</si>
  <si>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</si>
  <si>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</si>
  <si>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</si>
  <si>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</si>
  <si>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</si>
  <si>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</si>
  <si>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</si>
  <si>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</si>
  <si>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</si>
  <si>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</si>
  <si>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</si>
  <si>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</si>
  <si>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</si>
  <si>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</si>
  <si>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</si>
  <si>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</si>
  <si>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</si>
  <si>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</si>
  <si>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</si>
  <si>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</si>
  <si>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</si>
  <si>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</si>
  <si>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</si>
  <si>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</si>
  <si>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</si>
  <si>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</si>
  <si>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</si>
  <si>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</si>
  <si>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</si>
  <si>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</si>
  <si>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</si>
  <si>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</si>
  <si>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</si>
  <si>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</si>
  <si>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</si>
  <si>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</si>
  <si>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</si>
  <si>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</si>
  <si>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</si>
  <si>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</si>
  <si>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Ссылки на публикации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</si>
  <si>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</si>
  <si>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</si>
  <si>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</si>
  <si>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</si>
  <si>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</si>
  <si>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</si>
  <si>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</si>
  <si>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</si>
  <si>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</si>
  <si>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</si>
  <si>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</si>
  <si>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</si>
  <si>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</si>
  <si>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</si>
  <si>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</si>
  <si>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Информация об условиях оказания услуг в сфере водоотведения и (или) очистки сточных вод, порядке выполнения мероприятий, связанных с подключением</t>
  </si>
  <si>
    <t>Белоярский муниципальный район</t>
  </si>
  <si>
    <t>71811000</t>
  </si>
  <si>
    <t>Белоярский</t>
  </si>
  <si>
    <t>71811151</t>
  </si>
  <si>
    <t>Верхнеказымский</t>
  </si>
  <si>
    <t>71811406</t>
  </si>
  <si>
    <t>Казым</t>
  </si>
  <si>
    <t>71811410</t>
  </si>
  <si>
    <t>Лыхма</t>
  </si>
  <si>
    <t>71811412</t>
  </si>
  <si>
    <t>Полноват</t>
  </si>
  <si>
    <t>71811415</t>
  </si>
  <si>
    <t>Сорум</t>
  </si>
  <si>
    <t>71811420</t>
  </si>
  <si>
    <t>Сосновка</t>
  </si>
  <si>
    <t>71811419</t>
  </si>
  <si>
    <t>Березовский муниципальный район</t>
  </si>
  <si>
    <t>71812000</t>
  </si>
  <si>
    <t>Городское поселение Берёзово</t>
  </si>
  <si>
    <t>71812151</t>
  </si>
  <si>
    <t>Городское поселение Игрим</t>
  </si>
  <si>
    <t>71812154</t>
  </si>
  <si>
    <t>Приполярный</t>
  </si>
  <si>
    <t>71812418</t>
  </si>
  <si>
    <t>Саранпауль</t>
  </si>
  <si>
    <t>71812420</t>
  </si>
  <si>
    <t>Светлый</t>
  </si>
  <si>
    <t>71812424</t>
  </si>
  <si>
    <t>Хулимсунт</t>
  </si>
  <si>
    <t>71812437</t>
  </si>
  <si>
    <t>Город Когалым</t>
  </si>
  <si>
    <t>71883000</t>
  </si>
  <si>
    <t>Город Радужный</t>
  </si>
  <si>
    <t>71877000</t>
  </si>
  <si>
    <t>Кондинский муниципальный район</t>
  </si>
  <si>
    <t>71816000</t>
  </si>
  <si>
    <t>Болчары</t>
  </si>
  <si>
    <t>71816408</t>
  </si>
  <si>
    <t>Кондинское</t>
  </si>
  <si>
    <t>71816151</t>
  </si>
  <si>
    <t>Куминский</t>
  </si>
  <si>
    <t>71816154</t>
  </si>
  <si>
    <t>Леуши</t>
  </si>
  <si>
    <t>71816416</t>
  </si>
  <si>
    <t>Луговой</t>
  </si>
  <si>
    <t>71816157</t>
  </si>
  <si>
    <t>Междуреченский</t>
  </si>
  <si>
    <t>71816160</t>
  </si>
  <si>
    <t>Мортка</t>
  </si>
  <si>
    <t>71816163</t>
  </si>
  <si>
    <t>Мулымья</t>
  </si>
  <si>
    <t>71816423</t>
  </si>
  <si>
    <t>Половинка</t>
  </si>
  <si>
    <t>71816420</t>
  </si>
  <si>
    <t>Шугур</t>
  </si>
  <si>
    <t>71816411</t>
  </si>
  <si>
    <t>Нефтеюганский муниципальный район</t>
  </si>
  <si>
    <t>71818000</t>
  </si>
  <si>
    <t>Каркатеевы</t>
  </si>
  <si>
    <t>71818401</t>
  </si>
  <si>
    <t>Куть-Ях</t>
  </si>
  <si>
    <t>71818402</t>
  </si>
  <si>
    <t>Лемпино</t>
  </si>
  <si>
    <t>71818403</t>
  </si>
  <si>
    <t>Пойковский</t>
  </si>
  <si>
    <t>71818157</t>
  </si>
  <si>
    <t>Салым</t>
  </si>
  <si>
    <t>71818405</t>
  </si>
  <si>
    <t>Сентябрьский</t>
  </si>
  <si>
    <t>71818406</t>
  </si>
  <si>
    <t>Сингапай</t>
  </si>
  <si>
    <t>71818410</t>
  </si>
  <si>
    <t>Усть-Юган</t>
  </si>
  <si>
    <t>71818407</t>
  </si>
  <si>
    <t>Чеускино</t>
  </si>
  <si>
    <t>71818409</t>
  </si>
  <si>
    <t>Нижневартовский муниципальный район</t>
  </si>
  <si>
    <t>71819000</t>
  </si>
  <si>
    <t>Аган</t>
  </si>
  <si>
    <t>71819402</t>
  </si>
  <si>
    <t>Вата</t>
  </si>
  <si>
    <t>71819403</t>
  </si>
  <si>
    <t>Ваховск</t>
  </si>
  <si>
    <t>71819405</t>
  </si>
  <si>
    <t>Зайцева речка</t>
  </si>
  <si>
    <t>71819412</t>
  </si>
  <si>
    <t>Излучинск</t>
  </si>
  <si>
    <t>71819153</t>
  </si>
  <si>
    <t>Ларьяк</t>
  </si>
  <si>
    <t>71819420</t>
  </si>
  <si>
    <t>Новоаганск</t>
  </si>
  <si>
    <t>71819156</t>
  </si>
  <si>
    <t>Покур</t>
  </si>
  <si>
    <t>71819427</t>
  </si>
  <si>
    <t>Октябрьский муниципальный район</t>
  </si>
  <si>
    <t>71821000</t>
  </si>
  <si>
    <t>Андра</t>
  </si>
  <si>
    <t>71821153</t>
  </si>
  <si>
    <t>Каменное</t>
  </si>
  <si>
    <t>71821424</t>
  </si>
  <si>
    <t>Карымкары</t>
  </si>
  <si>
    <t>71821408</t>
  </si>
  <si>
    <t>Малый Атлым</t>
  </si>
  <si>
    <t>71821416</t>
  </si>
  <si>
    <t>Октябрьское</t>
  </si>
  <si>
    <t>71821151</t>
  </si>
  <si>
    <t>Перегребное</t>
  </si>
  <si>
    <t>71821428</t>
  </si>
  <si>
    <t>Приобье</t>
  </si>
  <si>
    <t>71821156</t>
  </si>
  <si>
    <t>Сергино</t>
  </si>
  <si>
    <t>71821432</t>
  </si>
  <si>
    <t>Талинка</t>
  </si>
  <si>
    <t>71821157</t>
  </si>
  <si>
    <t>Унъюган</t>
  </si>
  <si>
    <t>71821404</t>
  </si>
  <si>
    <t>Шеркалы</t>
  </si>
  <si>
    <t>71821436</t>
  </si>
  <si>
    <t>Советский муниципальный район</t>
  </si>
  <si>
    <t>71824000</t>
  </si>
  <si>
    <t>Агириш</t>
  </si>
  <si>
    <t>71824152</t>
  </si>
  <si>
    <t>Алябьевский</t>
  </si>
  <si>
    <t>71824402</t>
  </si>
  <si>
    <t>Зеленоборск</t>
  </si>
  <si>
    <t>71824153</t>
  </si>
  <si>
    <t>Коммунистический</t>
  </si>
  <si>
    <t>71824155</t>
  </si>
  <si>
    <t>Малиновский</t>
  </si>
  <si>
    <t>71824158</t>
  </si>
  <si>
    <t>Пионерский</t>
  </si>
  <si>
    <t>71824157</t>
  </si>
  <si>
    <t>Советский</t>
  </si>
  <si>
    <t>71824104</t>
  </si>
  <si>
    <t>Таежный</t>
  </si>
  <si>
    <t>71824159</t>
  </si>
  <si>
    <t>Сургутский муниципальный район</t>
  </si>
  <si>
    <t>71826000</t>
  </si>
  <si>
    <t>Барсово</t>
  </si>
  <si>
    <t>71826153</t>
  </si>
  <si>
    <t>Белый Яр</t>
  </si>
  <si>
    <t>71826155</t>
  </si>
  <si>
    <t>Локосово</t>
  </si>
  <si>
    <t>71826416</t>
  </si>
  <si>
    <t>Лямина</t>
  </si>
  <si>
    <t>71826420</t>
  </si>
  <si>
    <t>Лянтор</t>
  </si>
  <si>
    <t>71826105</t>
  </si>
  <si>
    <t>Нижнесортымский</t>
  </si>
  <si>
    <t>71826423</t>
  </si>
  <si>
    <t>Русскинская</t>
  </si>
  <si>
    <t>71826430</t>
  </si>
  <si>
    <t>Солнечный</t>
  </si>
  <si>
    <t>71826407</t>
  </si>
  <si>
    <t>Сытомино</t>
  </si>
  <si>
    <t>71826436</t>
  </si>
  <si>
    <t>Тундрино</t>
  </si>
  <si>
    <t>71826444</t>
  </si>
  <si>
    <t>Угут</t>
  </si>
  <si>
    <t>71826448</t>
  </si>
  <si>
    <t>Ульт-Ягун</t>
  </si>
  <si>
    <t>71826450</t>
  </si>
  <si>
    <t>Федоровский</t>
  </si>
  <si>
    <t>71826165</t>
  </si>
  <si>
    <t>Ханты-Мансийский муниципальный район</t>
  </si>
  <si>
    <t>71829000</t>
  </si>
  <si>
    <t>Выкатной</t>
  </si>
  <si>
    <t>71829435</t>
  </si>
  <si>
    <t>Горноправдинск</t>
  </si>
  <si>
    <t>71829406</t>
  </si>
  <si>
    <t>Красноленинский</t>
  </si>
  <si>
    <t>71829443</t>
  </si>
  <si>
    <t>Кышик</t>
  </si>
  <si>
    <t>71829417</t>
  </si>
  <si>
    <t>Луговской</t>
  </si>
  <si>
    <t>71829416</t>
  </si>
  <si>
    <t>Нялинское</t>
  </si>
  <si>
    <t>71829424</t>
  </si>
  <si>
    <t>Селиярово</t>
  </si>
  <si>
    <t>71829428</t>
  </si>
  <si>
    <t>Сибирский</t>
  </si>
  <si>
    <t>71829432</t>
  </si>
  <si>
    <t>Согом</t>
  </si>
  <si>
    <t>71829434</t>
  </si>
  <si>
    <t>Цингалы</t>
  </si>
  <si>
    <t>71829448</t>
  </si>
  <si>
    <t>Шапша</t>
  </si>
  <si>
    <t>71829412</t>
  </si>
  <si>
    <t>поселок Кедровый</t>
  </si>
  <si>
    <t>71829407</t>
  </si>
  <si>
    <t>временный</t>
  </si>
  <si>
    <t>71000112</t>
  </si>
  <si>
    <t>временное</t>
  </si>
  <si>
    <t>71000111</t>
  </si>
  <si>
    <t>город Лангепас</t>
  </si>
  <si>
    <t>71872000</t>
  </si>
  <si>
    <t>город Мегион</t>
  </si>
  <si>
    <t>71873000</t>
  </si>
  <si>
    <t>город Нефтеюганск</t>
  </si>
  <si>
    <t>71874000</t>
  </si>
  <si>
    <t>город Нижневартовск</t>
  </si>
  <si>
    <t>71875000</t>
  </si>
  <si>
    <t>Город Нижневартовск</t>
  </si>
  <si>
    <t>город Нягань</t>
  </si>
  <si>
    <t>71879000</t>
  </si>
  <si>
    <t>город Покачи</t>
  </si>
  <si>
    <t>71884000</t>
  </si>
  <si>
    <t>город Пыть-Ях</t>
  </si>
  <si>
    <t>71885000</t>
  </si>
  <si>
    <t>город Сургут</t>
  </si>
  <si>
    <t>71876000</t>
  </si>
  <si>
    <t>город Урай</t>
  </si>
  <si>
    <t>71878000</t>
  </si>
  <si>
    <t>город Ханты-Мансийск</t>
  </si>
  <si>
    <t>71871000</t>
  </si>
  <si>
    <t>город Югорск</t>
  </si>
  <si>
    <t>71887000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</si>
  <si>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</si>
  <si>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</si>
  <si>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</si>
  <si>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</si>
  <si>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</si>
  <si>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</si>
  <si>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</si>
  <si>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</si>
  <si>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</si>
  <si>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</si>
  <si>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</si>
  <si>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</si>
  <si>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</si>
  <si>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</si>
  <si>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</si>
  <si>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</si>
  <si>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</si>
  <si>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</si>
  <si>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</si>
  <si>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</si>
  <si>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</si>
  <si>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</si>
  <si>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</si>
  <si>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</si>
  <si>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</si>
  <si>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</si>
  <si>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</si>
  <si>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</si>
  <si>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</si>
  <si>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</si>
  <si>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</si>
  <si>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</si>
  <si>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</si>
  <si>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</si>
  <si>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ООО"Казымэнергогаз"</t>
  </si>
  <si>
    <t>8611005350</t>
  </si>
  <si>
    <t>861101001</t>
  </si>
  <si>
    <t>ОАО "Югорская Коммунальная Эксплуатирующая Компания - Белоярский"</t>
  </si>
  <si>
    <t>8611008230</t>
  </si>
  <si>
    <t>ООО "Газпром Трансгаз Югорск" Верхнеказымское ЛПУ МГ</t>
  </si>
  <si>
    <t>8622000931</t>
  </si>
  <si>
    <t>861102002</t>
  </si>
  <si>
    <t>ООО "Газпром Трансгаз Югорск" Бобровское ЛПУ МГ</t>
  </si>
  <si>
    <t>861102003</t>
  </si>
  <si>
    <t>ООО "Газпром Трансгаз Югорск" Сорумское ЛПУ МГ</t>
  </si>
  <si>
    <t>861102005</t>
  </si>
  <si>
    <t>ООО "Газпром Трансгаз Югорск" Сосновское ЛПУ МГ</t>
  </si>
  <si>
    <t>861102006</t>
  </si>
  <si>
    <t>МУП ЖКХ МО "Березовский район"</t>
  </si>
  <si>
    <t>8613004070</t>
  </si>
  <si>
    <t>861301001</t>
  </si>
  <si>
    <t>Игримское МУП "Тепловодоканал"</t>
  </si>
  <si>
    <t>8613003735</t>
  </si>
  <si>
    <t>ООО "Газпром Трансгаз Югорск" Уральское ЛПУ МГ</t>
  </si>
  <si>
    <t>861302003</t>
  </si>
  <si>
    <t>ООО "Газпром Трансгаз Югорск" Пунгинское ЛПУ МГ</t>
  </si>
  <si>
    <t>861302002</t>
  </si>
  <si>
    <t>ООО "Газпром Трансгаз Югорск" Сосьвинское ЛПУ МГ</t>
  </si>
  <si>
    <t>861302004</t>
  </si>
  <si>
    <t>КГМУП "Водоканал"</t>
  </si>
  <si>
    <t>8608040097</t>
  </si>
  <si>
    <t>860801001</t>
  </si>
  <si>
    <t>ООО "Горводоканал"</t>
  </si>
  <si>
    <t>8608053709</t>
  </si>
  <si>
    <t>ООО "ЛУКОЙЛ-Западная Сибирь"</t>
  </si>
  <si>
    <t>8608048498</t>
  </si>
  <si>
    <t>860602001</t>
  </si>
  <si>
    <t>Унитарное муниупальное предприятие "Горводоканал"</t>
  </si>
  <si>
    <t>8609014156</t>
  </si>
  <si>
    <t>860901001</t>
  </si>
  <si>
    <t>ОАО "Сибнефтепровод" Тобольское УМН</t>
  </si>
  <si>
    <t>7201000726</t>
  </si>
  <si>
    <t>997150001</t>
  </si>
  <si>
    <t>филиал Урайское УМН ОАО "Сибнефтепровод"</t>
  </si>
  <si>
    <t>ООО "Спектр-Л"</t>
  </si>
  <si>
    <t>8616008428</t>
  </si>
  <si>
    <t>861601001</t>
  </si>
  <si>
    <t>РМУП "Тепловодоканал"</t>
  </si>
  <si>
    <t>8616009742</t>
  </si>
  <si>
    <t>"Морткинское ЖКХ"</t>
  </si>
  <si>
    <t>8616005995</t>
  </si>
  <si>
    <t>ООО "Лесопромышленная компания МДФ"</t>
  </si>
  <si>
    <t>8616007505</t>
  </si>
  <si>
    <t>ООО "Морткинская жилищно-коммунальная компания"</t>
  </si>
  <si>
    <t>8616010610</t>
  </si>
  <si>
    <t>ОАО "Юкон-газ"</t>
  </si>
  <si>
    <t>8616001126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</si>
  <si>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</si>
  <si>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</si>
  <si>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</si>
  <si>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</si>
  <si>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</si>
  <si>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</si>
  <si>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ООО "Авангард-Коммунальник"</t>
  </si>
  <si>
    <t>8619014170</t>
  </si>
  <si>
    <t>861901001</t>
  </si>
  <si>
    <t>ООО "Газпром трансгаз Сургут" Южно-Балыкское ЛПУ МГ</t>
  </si>
  <si>
    <t>8617002073</t>
  </si>
  <si>
    <t>860201001</t>
  </si>
  <si>
    <t>ООО "ЮГАНСКТЕХНОСЕРВИС"</t>
  </si>
  <si>
    <t>8619009885</t>
  </si>
  <si>
    <t>Оказание услуг в сфере очистки сточных вод</t>
  </si>
  <si>
    <t>ООО "ЮграКомфорт"</t>
  </si>
  <si>
    <t>8619014540</t>
  </si>
  <si>
    <t>ООО"Промысловик"</t>
  </si>
  <si>
    <t>8619001068</t>
  </si>
  <si>
    <t>Пойковское МУП "Управление тепловодоснабжения"</t>
  </si>
  <si>
    <t>8619005930</t>
  </si>
  <si>
    <t>НРМУП"Салымское ремонтно-эксплуатационное управление"</t>
  </si>
  <si>
    <t>8619004598</t>
  </si>
  <si>
    <t>ООО "Тепловик 2"</t>
  </si>
  <si>
    <t>8619014042</t>
  </si>
  <si>
    <t>ООО"Русич+"</t>
  </si>
  <si>
    <t>8619014067</t>
  </si>
  <si>
    <t>Самсоновское ЛПУ  МГ ООО "Газпром трансгаз Сургут"</t>
  </si>
  <si>
    <t>Филиал №1 Пойковского муниципального унитарного предприятия "Управление тепловодоснабжения"</t>
  </si>
  <si>
    <t>861943001</t>
  </si>
  <si>
    <t>МУП "Излучинское многопрофильное коммунальное хозяйство"</t>
  </si>
  <si>
    <t>8620011575</t>
  </si>
  <si>
    <t>862001001</t>
  </si>
  <si>
    <t>ОАО "Излучинское многопрофильное коммунальное хозяйство"</t>
  </si>
  <si>
    <t>8620019077</t>
  </si>
  <si>
    <t>МУП "Аганское многопрофильное жилищно-коммунальное управление"</t>
  </si>
  <si>
    <t>8620008212</t>
  </si>
  <si>
    <t>ОАО "Аганское многопрофильное жилищно-коммунальное управление"</t>
  </si>
  <si>
    <t>8620019101</t>
  </si>
  <si>
    <t>ООО "Газпром Трансгаз Югорск" Октябрьское ЛПУ МГ</t>
  </si>
  <si>
    <t>861402001</t>
  </si>
  <si>
    <t>Октябрьское МП ЖКХ МО гп. Октябрьское</t>
  </si>
  <si>
    <t>8614000374</t>
  </si>
  <si>
    <t>861401001</t>
  </si>
  <si>
    <t>ООО "Газпром Трансгаз Югорск" Перегребненское ЛПУ МГ</t>
  </si>
  <si>
    <t>861402002</t>
  </si>
  <si>
    <t>ООО "Перегребненская генерирующая компания"</t>
  </si>
  <si>
    <t>8614007958</t>
  </si>
  <si>
    <t>Приобское МП ЖКХ МО городское поселение Приобье</t>
  </si>
  <si>
    <t>8614000078</t>
  </si>
  <si>
    <t>Общество с ограниченной ответственностью "Многоотраслевое производственное объединение "Талинка"</t>
  </si>
  <si>
    <t>8610015563</t>
  </si>
  <si>
    <t>861001001</t>
  </si>
  <si>
    <t>ООО "Газпром Трансгаз Югорск" Таежное ЛПУ МГ</t>
  </si>
  <si>
    <t>861402003</t>
  </si>
  <si>
    <t>ООО "Унъюганская генерирующая компания"</t>
  </si>
  <si>
    <t>8614007771</t>
  </si>
  <si>
    <t>Унъюганское МП ЖКХ МО Октябрьский район</t>
  </si>
  <si>
    <t>8614003921</t>
  </si>
  <si>
    <t>МУП "ЖКХ п.Агириш"</t>
  </si>
  <si>
    <t>8622009490</t>
  </si>
  <si>
    <t>891501001</t>
  </si>
  <si>
    <t>ОАО "Советские коммунальные системы"</t>
  </si>
  <si>
    <t>8622015367</t>
  </si>
  <si>
    <t>861501001</t>
  </si>
  <si>
    <t>МУП МО Советский район "Жилищно-коммунальное хозяйство п.Пионерский"</t>
  </si>
  <si>
    <t>8622009469</t>
  </si>
  <si>
    <t>МУП "Коммунальщик"</t>
  </si>
  <si>
    <t>8615010569</t>
  </si>
  <si>
    <t>ОАО "Российские железные дороги"</t>
  </si>
  <si>
    <t>7708503727</t>
  </si>
  <si>
    <t>МУП "ТО УТВиВ №1" МО Сургутский район</t>
  </si>
  <si>
    <t>8617018034</t>
  </si>
  <si>
    <t>861701001</t>
  </si>
  <si>
    <t>ЛГ МУП "Управление тепловодоснабжения и водоотведения"</t>
  </si>
  <si>
    <t>8617028441</t>
  </si>
  <si>
    <t>МУП "Управление тепловодоснабжения и водоотведения "Сибиряк"</t>
  </si>
  <si>
    <t>8617028226</t>
  </si>
  <si>
    <t>МУП "Федоровское ЖКХ"</t>
  </si>
  <si>
    <t>8617028917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</si>
  <si>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</si>
  <si>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</si>
  <si>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</si>
  <si>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</si>
  <si>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</si>
  <si>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МП "Комплекс-Плюс"</t>
  </si>
  <si>
    <t>8618000294</t>
  </si>
  <si>
    <t>861801001</t>
  </si>
  <si>
    <t>Филиал ОАО "ОГК-2" - Сургутская ГРЭС-1</t>
  </si>
  <si>
    <t>2607018122</t>
  </si>
  <si>
    <t>860202001</t>
  </si>
  <si>
    <t>Лангепасское городское муниципальное унитарное предприятие "Тепловодоканал"</t>
  </si>
  <si>
    <t>8607100272</t>
  </si>
  <si>
    <t>860701001</t>
  </si>
  <si>
    <t>МУП "Тепловодоканал"</t>
  </si>
  <si>
    <t>8605013419</t>
  </si>
  <si>
    <t>860501001</t>
  </si>
  <si>
    <t>ООО "СпецТеплоСервис"</t>
  </si>
  <si>
    <t>8605019890</t>
  </si>
  <si>
    <t>ООО "РН - Юганскнефтегаз"</t>
  </si>
  <si>
    <t>8604035473</t>
  </si>
  <si>
    <t>862450001</t>
  </si>
  <si>
    <t>ООО "ЮНГ-Теплонефть"</t>
  </si>
  <si>
    <t>8604035466</t>
  </si>
  <si>
    <t>860401001</t>
  </si>
  <si>
    <t>ООО "Юганскводоканал"</t>
  </si>
  <si>
    <t>8604028282</t>
  </si>
  <si>
    <t>Муниципальное унитарное предприятие Горводоканал</t>
  </si>
  <si>
    <t>8603010370</t>
  </si>
  <si>
    <t>860301001</t>
  </si>
  <si>
    <t>ОАО "Няганские энергетические ресурсы"</t>
  </si>
  <si>
    <t>8610016084</t>
  </si>
  <si>
    <t>ЗАО "Управляющая компания тепловодоснабжения и канализации"</t>
  </si>
  <si>
    <t>8621005133</t>
  </si>
  <si>
    <t>862101001</t>
  </si>
  <si>
    <t>ООО "Аквалидер"</t>
  </si>
  <si>
    <t>8621000390</t>
  </si>
  <si>
    <t>Муниципальное унитарное предприятие "Управление городского хозяйства"</t>
  </si>
  <si>
    <t>8612007896</t>
  </si>
  <si>
    <t>861201001</t>
  </si>
  <si>
    <t>Некомерческая организация "Товарищество собственников жилья "Факел"</t>
  </si>
  <si>
    <t>8612010063</t>
  </si>
  <si>
    <t>ОАО "Южно-Балыкский газоперерабатывающий комплекс"</t>
  </si>
  <si>
    <t>8612009727</t>
  </si>
  <si>
    <t>ОАО "Аэропорт Сургут"</t>
  </si>
  <si>
    <t>8602060523</t>
  </si>
  <si>
    <t>ОАО "Сургутнефтегаз"</t>
  </si>
  <si>
    <t>8602060555</t>
  </si>
  <si>
    <t>ОАО "Тюменьэнерго" Сургутские электрические сети</t>
  </si>
  <si>
    <t>8602060185</t>
  </si>
  <si>
    <t>860203001</t>
  </si>
  <si>
    <t>ООО "Газпром трансгаз Сургут"</t>
  </si>
  <si>
    <t>997250001</t>
  </si>
  <si>
    <t>ООО "Эколайн"</t>
  </si>
  <si>
    <t>8602222661</t>
  </si>
  <si>
    <t>СГ МУП "Горводоканал"</t>
  </si>
  <si>
    <t>8602016725</t>
  </si>
  <si>
    <t>СГ МУП "Тепловик"</t>
  </si>
  <si>
    <t>8602001408</t>
  </si>
  <si>
    <t>МУП "Водоканал"</t>
  </si>
  <si>
    <t>8606005890</t>
  </si>
  <si>
    <t>860601001</t>
  </si>
  <si>
    <t>ОАО "Водоканал"</t>
  </si>
  <si>
    <t>8606013108</t>
  </si>
  <si>
    <t>ООО "ЛУКОЙЛ-Западная Сибирь" Сервисный центр теплоснабжения ТПП "Урайнефтегаз"</t>
  </si>
  <si>
    <t>860632001</t>
  </si>
  <si>
    <t>МП "Водоканал"</t>
  </si>
  <si>
    <t>8601001099</t>
  </si>
  <si>
    <t>860101001</t>
  </si>
  <si>
    <t>ООО "Газпром трансгаз Югорск"</t>
  </si>
  <si>
    <t>ООО "Югорскэнергогаз"</t>
  </si>
  <si>
    <t>8622007609</t>
  </si>
  <si>
    <t>862201001</t>
  </si>
  <si>
    <t>ОАО "ОГК-2"</t>
  </si>
  <si>
    <t>Нет</t>
  </si>
  <si>
    <t>356128, РФ, Ставропольский край, Изобильненский район, п.Солнечнодольск</t>
  </si>
  <si>
    <t xml:space="preserve"> 628406, РФ, Тюменская область, ХМАО-ЮГРА, г. Сургут, п.Кедровый</t>
  </si>
  <si>
    <t>Овчинников Евгений Викторович</t>
  </si>
  <si>
    <t>(3462) 76-43-59</t>
  </si>
  <si>
    <t xml:space="preserve">Антонова Татьяна Константиновна </t>
  </si>
  <si>
    <t>(3462) 76-43-58</t>
  </si>
  <si>
    <t>Корнилова Ольга Валентиновна</t>
  </si>
  <si>
    <t>руководитель группы ФЭС</t>
  </si>
  <si>
    <t>(3462) 76-46-00</t>
  </si>
  <si>
    <t>kornov@surgut.ogk2.ru</t>
  </si>
  <si>
    <t>отсутствует</t>
  </si>
  <si>
    <t>отсутствуют</t>
  </si>
  <si>
    <t>Данный порядок не разработан в связи с отсутствием технической  возможности подключения дополнительных нагрузок к существующей сети.</t>
  </si>
  <si>
    <t xml:space="preserve">г. Сургут, п. Кедровый, филиал ОАО "ОГК-2"-Сургутская ГРЭС-1 </t>
  </si>
  <si>
    <t>1.1."Организация ВКХ" оказывает услуги водоотведения (перекачка и транспортирование стоков). 2.2. Тариф за услуги  складывается из тарифа на водоотведение СГМУП "Горводоканал"и услуг по передаче "Организации ВКХ". 5.3.Оплата услуг производится за фактический объем сброшенных стоков, определенный по приборам учета. В договоре прописаны разделы: права и обязанности сторон, порядок учета и расчетов, ответственность сторон, реквизиты и адреса сторон.  Договор на подключение к системе канализации отсутствует.</t>
  </si>
  <si>
    <t>IV квартал</t>
  </si>
  <si>
    <t>ФАКТ</t>
  </si>
  <si>
    <t>09.02.2010 №471</t>
  </si>
  <si>
    <t>Администрация города</t>
  </si>
  <si>
    <t>письмо, газета "Новый Город"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</si>
</sst>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0_-;#,##0.00\-;&quot; &quot;"/>
  </numFmts>
  <fonts count="6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  <font>
      <b/>
      <sz val="9"/>
      <color indexed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05">
    <xf numFmtId="0" fontId="0" fillId="0" borderId="0" xfId="0" applyAlignment="1">
      <alignment/>
    </xf>
    <xf numFmtId="49" fontId="40" fillId="0" borderId="0" xfId="491" applyFont="1" applyAlignment="1" applyProtection="1">
      <alignment vertical="center" wrapText="1"/>
      <protection/>
    </xf>
    <xf numFmtId="49" fontId="50" fillId="0" borderId="0" xfId="368" applyNumberFormat="1" applyFont="1" applyAlignment="1" applyProtection="1">
      <alignment horizontal="center" vertical="center"/>
      <protection/>
    </xf>
    <xf numFmtId="49" fontId="40" fillId="0" borderId="0" xfId="491" applyFont="1" applyAlignment="1" applyProtection="1">
      <alignment horizontal="center" vertical="center" wrapText="1"/>
      <protection/>
    </xf>
    <xf numFmtId="49" fontId="40" fillId="0" borderId="0" xfId="491" applyFont="1" applyAlignment="1" applyProtection="1">
      <alignment vertical="top" wrapText="1"/>
      <protection/>
    </xf>
    <xf numFmtId="49" fontId="40" fillId="0" borderId="0" xfId="491" applyFont="1" applyProtection="1">
      <alignment vertical="top"/>
      <protection/>
    </xf>
    <xf numFmtId="49" fontId="40" fillId="24" borderId="0" xfId="491" applyFont="1" applyFill="1" applyProtection="1">
      <alignment vertical="top"/>
      <protection/>
    </xf>
    <xf numFmtId="0" fontId="40" fillId="0" borderId="13" xfId="496" applyFont="1" applyBorder="1" applyAlignment="1" applyProtection="1">
      <alignment horizontal="center"/>
      <protection/>
    </xf>
    <xf numFmtId="49" fontId="51" fillId="0" borderId="0" xfId="491" applyFont="1" applyAlignment="1" applyProtection="1">
      <alignment vertical="center"/>
      <protection/>
    </xf>
    <xf numFmtId="0" fontId="51" fillId="0" borderId="0" xfId="492" applyFont="1" applyFill="1" applyAlignment="1" applyProtection="1">
      <alignment vertical="center" wrapText="1"/>
      <protection/>
    </xf>
    <xf numFmtId="0" fontId="51" fillId="0" borderId="0" xfId="492" applyFont="1" applyFill="1" applyAlignment="1" applyProtection="1">
      <alignment horizontal="left" vertical="center" wrapText="1"/>
      <protection/>
    </xf>
    <xf numFmtId="0" fontId="40" fillId="25" borderId="16" xfId="492" applyFont="1" applyFill="1" applyBorder="1" applyAlignment="1" applyProtection="1">
      <alignment vertical="center" wrapText="1"/>
      <protection/>
    </xf>
    <xf numFmtId="0" fontId="40" fillId="0" borderId="17" xfId="492" applyFont="1" applyBorder="1" applyAlignment="1" applyProtection="1">
      <alignment vertical="center" wrapText="1"/>
      <protection/>
    </xf>
    <xf numFmtId="0" fontId="40" fillId="25" borderId="17" xfId="496" applyFont="1" applyFill="1" applyBorder="1" applyAlignment="1" applyProtection="1">
      <alignment vertical="center" wrapText="1"/>
      <protection/>
    </xf>
    <xf numFmtId="0" fontId="40" fillId="0" borderId="0" xfId="492" applyFont="1" applyAlignment="1" applyProtection="1">
      <alignment vertical="center" wrapText="1"/>
      <protection/>
    </xf>
    <xf numFmtId="0" fontId="40" fillId="25" borderId="18" xfId="496" applyFont="1" applyFill="1" applyBorder="1" applyAlignment="1" applyProtection="1">
      <alignment vertical="center" wrapText="1"/>
      <protection/>
    </xf>
    <xf numFmtId="0" fontId="40" fillId="25" borderId="0" xfId="496" applyFont="1" applyFill="1" applyBorder="1" applyAlignment="1" applyProtection="1">
      <alignment vertical="center" wrapText="1"/>
      <protection/>
    </xf>
    <xf numFmtId="0" fontId="40" fillId="25" borderId="0" xfId="496" applyFont="1" applyFill="1" applyBorder="1" applyAlignment="1" applyProtection="1">
      <alignment horizontal="center" vertical="center" wrapText="1"/>
      <protection/>
    </xf>
    <xf numFmtId="0" fontId="40" fillId="0" borderId="0" xfId="496" applyFont="1" applyFill="1" applyBorder="1" applyAlignment="1" applyProtection="1">
      <alignment horizontal="center" vertical="center" wrapText="1"/>
      <protection/>
    </xf>
    <xf numFmtId="0" fontId="51" fillId="25" borderId="18" xfId="502" applyNumberFormat="1" applyFont="1" applyFill="1" applyBorder="1" applyAlignment="1" applyProtection="1">
      <alignment horizontal="center" vertical="center" wrapText="1"/>
      <protection/>
    </xf>
    <xf numFmtId="0" fontId="51" fillId="25" borderId="0" xfId="502" applyNumberFormat="1" applyFont="1" applyFill="1" applyBorder="1" applyAlignment="1" applyProtection="1">
      <alignment horizontal="center" vertical="center" wrapText="1"/>
      <protection/>
    </xf>
    <xf numFmtId="0" fontId="40" fillId="26" borderId="19" xfId="502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502" applyNumberFormat="1" applyFont="1" applyFill="1" applyBorder="1" applyAlignment="1" applyProtection="1">
      <alignment horizontal="center" vertical="center" wrapText="1"/>
      <protection/>
    </xf>
    <xf numFmtId="14" fontId="40" fillId="25" borderId="0" xfId="502" applyNumberFormat="1" applyFont="1" applyFill="1" applyBorder="1" applyAlignment="1" applyProtection="1">
      <alignment horizontal="center" vertical="center" wrapText="1"/>
      <protection/>
    </xf>
    <xf numFmtId="0" fontId="44" fillId="25" borderId="0" xfId="502" applyNumberFormat="1" applyFont="1" applyFill="1" applyBorder="1" applyAlignment="1" applyProtection="1">
      <alignment horizontal="center" vertical="center" wrapText="1"/>
      <protection/>
    </xf>
    <xf numFmtId="0" fontId="40" fillId="25" borderId="0" xfId="496" applyNumberFormat="1" applyFont="1" applyFill="1" applyBorder="1" applyAlignment="1" applyProtection="1">
      <alignment vertical="center" wrapText="1"/>
      <protection/>
    </xf>
    <xf numFmtId="0" fontId="40" fillId="0" borderId="0" xfId="492" applyFont="1" applyBorder="1" applyAlignment="1" applyProtection="1">
      <alignment horizontal="center" vertical="center" wrapText="1"/>
      <protection/>
    </xf>
    <xf numFmtId="0" fontId="40" fillId="25" borderId="0" xfId="492" applyFont="1" applyFill="1" applyBorder="1" applyAlignment="1" applyProtection="1">
      <alignment horizontal="center" vertical="center" wrapText="1"/>
      <protection/>
    </xf>
    <xf numFmtId="0" fontId="51" fillId="0" borderId="0" xfId="492" applyFont="1" applyFill="1" applyBorder="1" applyAlignment="1" applyProtection="1">
      <alignment vertical="center" wrapText="1"/>
      <protection/>
    </xf>
    <xf numFmtId="49" fontId="51" fillId="0" borderId="0" xfId="502" applyNumberFormat="1" applyFont="1" applyFill="1" applyBorder="1" applyAlignment="1" applyProtection="1">
      <alignment horizontal="left" vertical="center" wrapText="1"/>
      <protection/>
    </xf>
    <xf numFmtId="49" fontId="40" fillId="25" borderId="18" xfId="502" applyNumberFormat="1" applyFont="1" applyFill="1" applyBorder="1" applyAlignment="1" applyProtection="1">
      <alignment horizontal="center" vertical="center" wrapText="1"/>
      <protection/>
    </xf>
    <xf numFmtId="49" fontId="40" fillId="25" borderId="13" xfId="502" applyNumberFormat="1" applyFont="1" applyFill="1" applyBorder="1" applyAlignment="1" applyProtection="1">
      <alignment horizontal="center" vertical="center" wrapText="1"/>
      <protection/>
    </xf>
    <xf numFmtId="0" fontId="40" fillId="25" borderId="20" xfId="496" applyFont="1" applyFill="1" applyBorder="1" applyAlignment="1" applyProtection="1">
      <alignment vertical="center" wrapText="1"/>
      <protection/>
    </xf>
    <xf numFmtId="0" fontId="40" fillId="25" borderId="21" xfId="496" applyFont="1" applyFill="1" applyBorder="1" applyAlignment="1" applyProtection="1">
      <alignment vertical="center" wrapText="1"/>
      <protection/>
    </xf>
    <xf numFmtId="0" fontId="40" fillId="25" borderId="21" xfId="496" applyFont="1" applyFill="1" applyBorder="1" applyAlignment="1" applyProtection="1">
      <alignment horizontal="center" vertical="center" wrapText="1"/>
      <protection/>
    </xf>
    <xf numFmtId="0" fontId="40" fillId="0" borderId="0" xfId="492" applyFont="1" applyFill="1" applyAlignment="1" applyProtection="1">
      <alignment horizontal="center" vertical="center" wrapText="1"/>
      <protection/>
    </xf>
    <xf numFmtId="0" fontId="40" fillId="0" borderId="0" xfId="492" applyFont="1" applyAlignment="1" applyProtection="1">
      <alignment horizontal="center" vertical="center" wrapText="1"/>
      <protection/>
    </xf>
    <xf numFmtId="0" fontId="40" fillId="0" borderId="0" xfId="492" applyFont="1" applyFill="1" applyAlignment="1" applyProtection="1">
      <alignment vertical="center" wrapText="1"/>
      <protection/>
    </xf>
    <xf numFmtId="0" fontId="51" fillId="0" borderId="0" xfId="492" applyFont="1" applyAlignment="1" applyProtection="1">
      <alignment vertical="center" wrapText="1"/>
      <protection/>
    </xf>
    <xf numFmtId="0" fontId="51" fillId="0" borderId="0" xfId="492" applyFont="1" applyAlignment="1" applyProtection="1">
      <alignment horizontal="center" vertical="center" wrapText="1"/>
      <protection/>
    </xf>
    <xf numFmtId="0" fontId="40" fillId="25" borderId="0" xfId="502" applyNumberFormat="1" applyFont="1" applyFill="1" applyBorder="1" applyAlignment="1" applyProtection="1">
      <alignment horizontal="center" vertical="center" wrapText="1"/>
      <protection/>
    </xf>
    <xf numFmtId="0" fontId="44" fillId="26" borderId="19" xfId="496" applyFont="1" applyFill="1" applyBorder="1" applyAlignment="1" applyProtection="1">
      <alignment horizontal="center" vertical="center" wrapText="1"/>
      <protection locked="0"/>
    </xf>
    <xf numFmtId="0" fontId="40" fillId="25" borderId="22" xfId="496" applyFont="1" applyFill="1" applyBorder="1" applyAlignment="1" applyProtection="1">
      <alignment horizontal="center" vertical="center" wrapText="1"/>
      <protection/>
    </xf>
    <xf numFmtId="0" fontId="40" fillId="25" borderId="13" xfId="496" applyFont="1" applyFill="1" applyBorder="1" applyAlignment="1" applyProtection="1">
      <alignment horizontal="center" vertical="center" wrapText="1"/>
      <protection/>
    </xf>
    <xf numFmtId="49" fontId="40" fillId="0" borderId="0" xfId="489" applyNumberFormat="1" applyProtection="1">
      <alignment vertical="top"/>
      <protection/>
    </xf>
    <xf numFmtId="0" fontId="53" fillId="0" borderId="0" xfId="492" applyFont="1" applyAlignment="1" applyProtection="1">
      <alignment vertical="center" wrapText="1"/>
      <protection/>
    </xf>
    <xf numFmtId="49" fontId="51" fillId="0" borderId="0" xfId="502" applyNumberFormat="1" applyFont="1" applyAlignment="1" applyProtection="1">
      <alignment horizontal="center" vertical="center" wrapText="1"/>
      <protection/>
    </xf>
    <xf numFmtId="49" fontId="51" fillId="0" borderId="0" xfId="502" applyNumberFormat="1" applyFont="1" applyAlignment="1" applyProtection="1">
      <alignment horizontal="center" vertical="center"/>
      <protection/>
    </xf>
    <xf numFmtId="49" fontId="40" fillId="25" borderId="23" xfId="502" applyNumberFormat="1" applyFont="1" applyFill="1" applyBorder="1" applyAlignment="1" applyProtection="1">
      <alignment horizontal="center" vertical="center" wrapText="1"/>
      <protection/>
    </xf>
    <xf numFmtId="0" fontId="40" fillId="26" borderId="24" xfId="502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502" applyNumberFormat="1" applyFont="1" applyFill="1" applyBorder="1" applyAlignment="1" applyProtection="1">
      <alignment horizontal="center" vertical="center" wrapText="1"/>
      <protection/>
    </xf>
    <xf numFmtId="0" fontId="40" fillId="25" borderId="26" xfId="502" applyNumberFormat="1" applyFont="1" applyFill="1" applyBorder="1" applyAlignment="1" applyProtection="1">
      <alignment horizontal="center" vertical="center" wrapText="1"/>
      <protection/>
    </xf>
    <xf numFmtId="0" fontId="40" fillId="25" borderId="15" xfId="502" applyNumberFormat="1" applyFont="1" applyFill="1" applyBorder="1" applyAlignment="1" applyProtection="1">
      <alignment horizontal="center" vertical="center" wrapText="1"/>
      <protection/>
    </xf>
    <xf numFmtId="0" fontId="40" fillId="25" borderId="27" xfId="502" applyNumberFormat="1" applyFont="1" applyFill="1" applyBorder="1" applyAlignment="1" applyProtection="1">
      <alignment horizontal="center" vertical="center" wrapText="1"/>
      <protection/>
    </xf>
    <xf numFmtId="49" fontId="40" fillId="25" borderId="15" xfId="502" applyNumberFormat="1" applyFont="1" applyFill="1" applyBorder="1" applyAlignment="1" applyProtection="1">
      <alignment horizontal="center" vertical="center" wrapText="1"/>
      <protection/>
    </xf>
    <xf numFmtId="0" fontId="40" fillId="25" borderId="28" xfId="496" applyFont="1" applyFill="1" applyBorder="1" applyAlignment="1" applyProtection="1">
      <alignment horizontal="center" vertical="center" wrapText="1"/>
      <protection/>
    </xf>
    <xf numFmtId="0" fontId="40" fillId="25" borderId="23" xfId="492" applyFont="1" applyFill="1" applyBorder="1" applyAlignment="1" applyProtection="1">
      <alignment horizontal="center" vertical="center" wrapText="1"/>
      <protection/>
    </xf>
    <xf numFmtId="49" fontId="40" fillId="26" borderId="29" xfId="502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502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96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67" applyNumberFormat="1" applyFont="1" applyAlignment="1" applyProtection="1">
      <alignment horizontal="center" vertical="center"/>
      <protection/>
    </xf>
    <xf numFmtId="49" fontId="40" fillId="22" borderId="31" xfId="502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502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502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502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502" applyNumberFormat="1" applyFont="1" applyFill="1" applyBorder="1" applyAlignment="1" applyProtection="1">
      <alignment horizontal="center" vertical="center" wrapText="1"/>
      <protection/>
    </xf>
    <xf numFmtId="49" fontId="40" fillId="0" borderId="0" xfId="488" applyFont="1" applyProtection="1">
      <alignment vertical="top"/>
      <protection/>
    </xf>
    <xf numFmtId="49" fontId="40" fillId="0" borderId="0" xfId="488" applyFont="1" applyAlignment="1" applyProtection="1">
      <alignment horizontal="center" vertical="top"/>
      <protection/>
    </xf>
    <xf numFmtId="0" fontId="40" fillId="0" borderId="0" xfId="500" applyFont="1" applyAlignment="1" applyProtection="1">
      <alignment horizontal="center" vertical="center"/>
      <protection/>
    </xf>
    <xf numFmtId="49" fontId="44" fillId="25" borderId="12" xfId="488" applyFont="1" applyFill="1" applyBorder="1" applyAlignment="1" applyProtection="1">
      <alignment horizontal="center" vertical="center"/>
      <protection/>
    </xf>
    <xf numFmtId="49" fontId="44" fillId="25" borderId="33" xfId="488" applyFont="1" applyFill="1" applyBorder="1" applyAlignment="1" applyProtection="1">
      <alignment horizontal="center" vertical="center"/>
      <protection/>
    </xf>
    <xf numFmtId="49" fontId="44" fillId="25" borderId="34" xfId="488" applyFont="1" applyFill="1" applyBorder="1" applyAlignment="1" applyProtection="1">
      <alignment horizontal="center" vertical="center"/>
      <protection/>
    </xf>
    <xf numFmtId="49" fontId="44" fillId="0" borderId="0" xfId="488" applyFont="1" applyProtection="1">
      <alignment vertical="top"/>
      <protection/>
    </xf>
    <xf numFmtId="0" fontId="40" fillId="26" borderId="29" xfId="502" applyNumberFormat="1" applyFont="1" applyFill="1" applyBorder="1" applyAlignment="1" applyProtection="1">
      <alignment horizontal="center" vertical="center" wrapText="1"/>
      <protection locked="0"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6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38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1" xfId="0" applyFont="1" applyFill="1" applyBorder="1" applyAlignment="1" applyProtection="1">
      <alignment horizontal="center" vertical="center"/>
      <protection/>
    </xf>
    <xf numFmtId="0" fontId="40" fillId="25" borderId="42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3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25" borderId="0" xfId="367" applyFont="1" applyFill="1" applyAlignment="1" applyProtection="1">
      <alignment/>
      <protection/>
    </xf>
    <xf numFmtId="0" fontId="44" fillId="25" borderId="44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9" fontId="40" fillId="25" borderId="35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9" fontId="40" fillId="25" borderId="41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7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91" applyProtection="1">
      <alignment vertical="top"/>
      <protection/>
    </xf>
    <xf numFmtId="3" fontId="40" fillId="22" borderId="47" xfId="0" applyNumberFormat="1" applyFont="1" applyFill="1" applyBorder="1" applyAlignment="1" applyProtection="1">
      <alignment horizontal="center" vertical="center"/>
      <protection locked="0"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48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54" fillId="25" borderId="44" xfId="0" applyFont="1" applyFill="1" applyBorder="1" applyAlignment="1" applyProtection="1">
      <alignment horizontal="center" vertical="center" wrapText="1"/>
      <protection/>
    </xf>
    <xf numFmtId="0" fontId="40" fillId="25" borderId="42" xfId="0" applyFont="1" applyFill="1" applyBorder="1" applyAlignment="1" applyProtection="1">
      <alignment horizontal="left" vertical="center" wrapText="1" inden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55" fillId="25" borderId="49" xfId="367" applyFont="1" applyFill="1" applyBorder="1" applyAlignment="1" applyProtection="1">
      <alignment horizontal="center" vertical="center"/>
      <protection/>
    </xf>
    <xf numFmtId="0" fontId="40" fillId="0" borderId="0" xfId="494" applyFont="1" applyAlignment="1" applyProtection="1">
      <alignment wrapText="1"/>
      <protection/>
    </xf>
    <xf numFmtId="0" fontId="40" fillId="0" borderId="0" xfId="0" applyFont="1" applyFill="1" applyAlignment="1" applyProtection="1">
      <alignment/>
      <protection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28" xfId="0" applyNumberFormat="1" applyFont="1" applyFill="1" applyBorder="1" applyAlignment="1" applyProtection="1">
      <alignment horizontal="left" vertical="center" wrapText="1"/>
      <protection/>
    </xf>
    <xf numFmtId="0" fontId="55" fillId="20" borderId="29" xfId="367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67" applyFont="1" applyFill="1" applyBorder="1" applyAlignment="1" applyProtection="1">
      <alignment horizontal="center" vertical="center"/>
      <protection/>
    </xf>
    <xf numFmtId="0" fontId="40" fillId="7" borderId="35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30" xfId="367" applyFont="1" applyFill="1" applyBorder="1" applyAlignment="1" applyProtection="1">
      <alignment horizontal="center" vertical="center"/>
      <protection/>
    </xf>
    <xf numFmtId="0" fontId="55" fillId="0" borderId="0" xfId="367" applyFont="1" applyAlignment="1" applyProtection="1">
      <alignment/>
      <protection/>
    </xf>
    <xf numFmtId="3" fontId="40" fillId="4" borderId="47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0" fillId="25" borderId="46" xfId="0" applyFont="1" applyFill="1" applyBorder="1" applyAlignment="1" applyProtection="1">
      <alignment horizontal="left" vertical="center" wrapText="1" indent="3"/>
      <protection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56" fillId="27" borderId="0" xfId="497" applyFont="1" applyFill="1" applyBorder="1" applyAlignment="1" applyProtection="1">
      <alignment horizontal="center"/>
      <protection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0" fontId="40" fillId="25" borderId="50" xfId="0" applyFont="1" applyFill="1" applyBorder="1" applyAlignment="1" applyProtection="1">
      <alignment horizontal="center" vertical="center"/>
      <protection/>
    </xf>
    <xf numFmtId="0" fontId="40" fillId="25" borderId="51" xfId="0" applyFont="1" applyFill="1" applyBorder="1" applyAlignment="1" applyProtection="1">
      <alignment vertical="center" wrapText="1"/>
      <protection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8" xfId="0" applyNumberFormat="1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52" xfId="0" applyNumberFormat="1" applyFont="1" applyFill="1" applyBorder="1" applyAlignment="1" applyProtection="1">
      <alignment horizontal="center" vertical="center"/>
      <protection locked="0"/>
    </xf>
    <xf numFmtId="2" fontId="40" fillId="22" borderId="52" xfId="0" applyNumberFormat="1" applyFont="1" applyFill="1" applyBorder="1" applyAlignment="1" applyProtection="1">
      <alignment horizontal="center" vertical="center"/>
      <protection locked="0"/>
    </xf>
    <xf numFmtId="4" fontId="40" fillId="22" borderId="52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0" fillId="0" borderId="35" xfId="0" applyNumberFormat="1" applyFont="1" applyFill="1" applyBorder="1" applyAlignment="1" applyProtection="1">
      <alignment horizontal="center" vertical="center"/>
      <protection/>
    </xf>
    <xf numFmtId="49" fontId="40" fillId="0" borderId="41" xfId="0" applyNumberFormat="1" applyFont="1" applyFill="1" applyBorder="1" applyAlignment="1" applyProtection="1">
      <alignment horizontal="center" vertical="center"/>
      <protection/>
    </xf>
    <xf numFmtId="49" fontId="40" fillId="0" borderId="50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15" xfId="0" applyFont="1" applyFill="1" applyBorder="1" applyAlignment="1" applyProtection="1">
      <alignment horizontal="center" vertical="center" wrapText="1"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7" xfId="0" applyFont="1" applyFill="1" applyBorder="1" applyAlignment="1" applyProtection="1">
      <alignment horizontal="center" vertical="center" wrapTex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0" fillId="25" borderId="25" xfId="496" applyFont="1" applyFill="1" applyBorder="1" applyAlignment="1" applyProtection="1">
      <alignment horizontal="center" vertical="center" wrapText="1"/>
      <protection/>
    </xf>
    <xf numFmtId="0" fontId="40" fillId="25" borderId="0" xfId="492" applyFont="1" applyFill="1" applyBorder="1" applyAlignment="1" applyProtection="1">
      <alignment vertical="center" wrapText="1"/>
      <protection/>
    </xf>
    <xf numFmtId="0" fontId="40" fillId="28" borderId="36" xfId="492" applyFont="1" applyFill="1" applyBorder="1" applyAlignment="1" applyProtection="1">
      <alignment vertical="center" wrapText="1"/>
      <protection/>
    </xf>
    <xf numFmtId="0" fontId="40" fillId="28" borderId="14" xfId="492" applyFont="1" applyFill="1" applyBorder="1" applyAlignment="1" applyProtection="1">
      <alignment vertical="center" wrapText="1"/>
      <protection/>
    </xf>
    <xf numFmtId="0" fontId="40" fillId="28" borderId="43" xfId="492" applyFont="1" applyFill="1" applyBorder="1" applyAlignment="1" applyProtection="1">
      <alignment vertical="center" wrapText="1"/>
      <protection/>
    </xf>
    <xf numFmtId="49" fontId="40" fillId="25" borderId="0" xfId="502" applyNumberFormat="1" applyFont="1" applyFill="1" applyBorder="1" applyAlignment="1" applyProtection="1">
      <alignment horizontal="center" vertical="center" wrapText="1"/>
      <protection/>
    </xf>
    <xf numFmtId="0" fontId="55" fillId="28" borderId="0" xfId="367" applyFont="1" applyFill="1" applyAlignment="1" applyProtection="1">
      <alignment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0" fontId="44" fillId="0" borderId="14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49" fontId="40" fillId="25" borderId="21" xfId="0" applyNumberFormat="1" applyFont="1" applyFill="1" applyBorder="1" applyAlignment="1" applyProtection="1">
      <alignment horizontal="right" vertical="top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0" fillId="25" borderId="38" xfId="0" applyNumberFormat="1" applyFont="1" applyFill="1" applyBorder="1" applyAlignment="1" applyProtection="1">
      <alignment horizontal="center" vertical="center"/>
      <protection/>
    </xf>
    <xf numFmtId="0" fontId="40" fillId="25" borderId="39" xfId="0" applyFont="1" applyFill="1" applyBorder="1" applyAlignment="1" applyProtection="1">
      <alignment horizontal="left" vertical="center" wrapText="1" indent="1"/>
      <protection/>
    </xf>
    <xf numFmtId="49" fontId="40" fillId="22" borderId="40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92" applyFont="1" applyFill="1" applyBorder="1" applyAlignment="1" applyProtection="1">
      <alignment horizontal="center" vertical="center" wrapText="1"/>
      <protection locked="0"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49" fontId="40" fillId="0" borderId="0" xfId="490" applyProtection="1">
      <alignment vertical="top"/>
      <protection/>
    </xf>
    <xf numFmtId="49" fontId="40" fillId="0" borderId="0" xfId="490" applyBorder="1" applyProtection="1">
      <alignment vertical="top"/>
      <protection/>
    </xf>
    <xf numFmtId="49" fontId="40" fillId="25" borderId="16" xfId="490" applyFill="1" applyBorder="1" applyProtection="1">
      <alignment vertical="top"/>
      <protection/>
    </xf>
    <xf numFmtId="49" fontId="40" fillId="25" borderId="17" xfId="490" applyFill="1" applyBorder="1" applyProtection="1">
      <alignment vertical="top"/>
      <protection/>
    </xf>
    <xf numFmtId="0" fontId="49" fillId="25" borderId="52" xfId="498" applyNumberFormat="1" applyFont="1" applyFill="1" applyBorder="1" applyAlignment="1" applyProtection="1">
      <alignment vertical="center" wrapText="1"/>
      <protection/>
    </xf>
    <xf numFmtId="49" fontId="40" fillId="25" borderId="18" xfId="490" applyFill="1" applyBorder="1" applyProtection="1">
      <alignment vertical="top"/>
      <protection/>
    </xf>
    <xf numFmtId="0" fontId="49" fillId="25" borderId="14" xfId="498" applyNumberFormat="1" applyFont="1" applyFill="1" applyBorder="1" applyAlignment="1" applyProtection="1">
      <alignment horizontal="center" vertical="center" wrapText="1"/>
      <protection/>
    </xf>
    <xf numFmtId="49" fontId="40" fillId="25" borderId="0" xfId="490" applyFill="1" applyBorder="1" applyProtection="1">
      <alignment vertical="top"/>
      <protection/>
    </xf>
    <xf numFmtId="0" fontId="49" fillId="25" borderId="0" xfId="498" applyNumberFormat="1" applyFont="1" applyFill="1" applyBorder="1" applyAlignment="1" applyProtection="1">
      <alignment horizontal="center" vertical="center" wrapText="1"/>
      <protection/>
    </xf>
    <xf numFmtId="49" fontId="40" fillId="25" borderId="14" xfId="490" applyFill="1" applyBorder="1" applyProtection="1">
      <alignment vertical="top"/>
      <protection/>
    </xf>
    <xf numFmtId="49" fontId="40" fillId="0" borderId="0" xfId="495" applyFont="1" applyProtection="1">
      <alignment vertical="top"/>
      <protection/>
    </xf>
    <xf numFmtId="49" fontId="40" fillId="25" borderId="18" xfId="495" applyFont="1" applyFill="1" applyBorder="1" applyProtection="1">
      <alignment vertical="top"/>
      <protection/>
    </xf>
    <xf numFmtId="49" fontId="40" fillId="25" borderId="0" xfId="495" applyFont="1" applyFill="1" applyBorder="1" applyProtection="1">
      <alignment vertical="top"/>
      <protection/>
    </xf>
    <xf numFmtId="49" fontId="40" fillId="25" borderId="14" xfId="495" applyFont="1" applyFill="1" applyBorder="1" applyProtection="1">
      <alignment vertical="top"/>
      <protection/>
    </xf>
    <xf numFmtId="0" fontId="40" fillId="0" borderId="0" xfId="487" applyFont="1" applyAlignment="1" applyProtection="1">
      <alignment wrapText="1"/>
      <protection/>
    </xf>
    <xf numFmtId="0" fontId="40" fillId="25" borderId="18" xfId="487" applyFont="1" applyFill="1" applyBorder="1" applyAlignment="1" applyProtection="1">
      <alignment wrapText="1"/>
      <protection/>
    </xf>
    <xf numFmtId="0" fontId="40" fillId="25" borderId="0" xfId="487" applyFont="1" applyFill="1" applyBorder="1" applyAlignment="1" applyProtection="1">
      <alignment wrapText="1"/>
      <protection/>
    </xf>
    <xf numFmtId="0" fontId="40" fillId="25" borderId="0" xfId="498" applyFont="1" applyFill="1" applyBorder="1" applyAlignment="1" applyProtection="1">
      <alignment wrapText="1"/>
      <protection/>
    </xf>
    <xf numFmtId="0" fontId="40" fillId="25" borderId="14" xfId="498" applyFont="1" applyFill="1" applyBorder="1" applyAlignment="1" applyProtection="1">
      <alignment wrapText="1"/>
      <protection/>
    </xf>
    <xf numFmtId="0" fontId="40" fillId="0" borderId="0" xfId="498" applyFont="1" applyAlignment="1" applyProtection="1">
      <alignment wrapText="1"/>
      <protection/>
    </xf>
    <xf numFmtId="49" fontId="44" fillId="25" borderId="0" xfId="493" applyFont="1" applyFill="1" applyBorder="1" applyAlignment="1" applyProtection="1">
      <alignment horizontal="left" vertical="center" indent="2"/>
      <protection/>
    </xf>
    <xf numFmtId="49" fontId="40" fillId="25" borderId="20" xfId="490" applyFill="1" applyBorder="1" applyProtection="1">
      <alignment vertical="top"/>
      <protection/>
    </xf>
    <xf numFmtId="49" fontId="40" fillId="25" borderId="21" xfId="490" applyFill="1" applyBorder="1" applyProtection="1">
      <alignment vertical="top"/>
      <protection/>
    </xf>
    <xf numFmtId="49" fontId="40" fillId="25" borderId="43" xfId="490" applyFill="1" applyBorder="1" applyProtection="1">
      <alignment vertical="top"/>
      <protection/>
    </xf>
    <xf numFmtId="49" fontId="44" fillId="0" borderId="24" xfId="0" applyNumberFormat="1" applyFont="1" applyFill="1" applyBorder="1" applyAlignment="1" applyProtection="1">
      <alignment horizontal="center" vertical="center"/>
      <protection/>
    </xf>
    <xf numFmtId="49" fontId="44" fillId="22" borderId="52" xfId="0" applyNumberFormat="1" applyFont="1" applyFill="1" applyBorder="1" applyAlignment="1" applyProtection="1">
      <alignment horizontal="center" vertical="center"/>
      <protection locked="0"/>
    </xf>
    <xf numFmtId="0" fontId="55" fillId="0" borderId="0" xfId="367" applyFont="1" applyBorder="1" applyAlignment="1" applyProtection="1">
      <alignment/>
      <protection/>
    </xf>
    <xf numFmtId="0" fontId="55" fillId="25" borderId="14" xfId="367" applyFont="1" applyFill="1" applyBorder="1" applyAlignment="1" applyProtection="1">
      <alignment horizontal="center" vertical="center"/>
      <protection/>
    </xf>
    <xf numFmtId="0" fontId="55" fillId="25" borderId="21" xfId="367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3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0" fontId="40" fillId="0" borderId="51" xfId="0" applyFont="1" applyFill="1" applyBorder="1" applyAlignment="1" applyProtection="1">
      <alignment horizontal="left" vertical="center" wrapText="1" indent="1"/>
      <protection/>
    </xf>
    <xf numFmtId="0" fontId="40" fillId="0" borderId="51" xfId="0" applyFont="1" applyFill="1" applyBorder="1" applyAlignment="1" applyProtection="1">
      <alignment horizontal="left" vertical="center" wrapText="1"/>
      <protection/>
    </xf>
    <xf numFmtId="0" fontId="44" fillId="0" borderId="51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49" fontId="44" fillId="7" borderId="13" xfId="491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0" fontId="40" fillId="0" borderId="14" xfId="496" applyFont="1" applyFill="1" applyBorder="1" applyAlignment="1" applyProtection="1">
      <alignment vertical="center" wrapText="1"/>
      <protection/>
    </xf>
    <xf numFmtId="49" fontId="44" fillId="25" borderId="12" xfId="0" applyNumberFormat="1" applyFont="1" applyFill="1" applyBorder="1" applyAlignment="1" applyProtection="1">
      <alignment horizontal="center" vertical="center" wrapText="1"/>
      <protection/>
    </xf>
    <xf numFmtId="195" fontId="40" fillId="0" borderId="42" xfId="0" applyNumberFormat="1" applyFont="1" applyFill="1" applyBorder="1" applyAlignment="1" applyProtection="1">
      <alignment vertical="center" wrapText="1"/>
      <protection/>
    </xf>
    <xf numFmtId="14" fontId="40" fillId="0" borderId="42" xfId="0" applyNumberFormat="1" applyFont="1" applyFill="1" applyBorder="1" applyAlignment="1" applyProtection="1">
      <alignment vertical="center" wrapText="1"/>
      <protection/>
    </xf>
    <xf numFmtId="49" fontId="40" fillId="0" borderId="42" xfId="0" applyNumberFormat="1" applyFont="1" applyFill="1" applyBorder="1" applyAlignment="1" applyProtection="1">
      <alignment vertical="center" wrapText="1"/>
      <protection/>
    </xf>
    <xf numFmtId="49" fontId="40" fillId="0" borderId="47" xfId="0" applyNumberFormat="1" applyFont="1" applyFill="1" applyBorder="1" applyAlignment="1" applyProtection="1">
      <alignment vertical="center" wrapText="1"/>
      <protection/>
    </xf>
    <xf numFmtId="49" fontId="54" fillId="25" borderId="25" xfId="0" applyNumberFormat="1" applyFont="1" applyFill="1" applyBorder="1" applyAlignment="1" applyProtection="1">
      <alignment horizontal="center" vertical="center" wrapText="1"/>
      <protection/>
    </xf>
    <xf numFmtId="49" fontId="40" fillId="25" borderId="50" xfId="0" applyNumberFormat="1" applyFont="1" applyFill="1" applyBorder="1" applyAlignment="1" applyProtection="1">
      <alignment horizontal="center" vertical="center"/>
      <protection/>
    </xf>
    <xf numFmtId="0" fontId="40" fillId="26" borderId="51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55" xfId="0" applyFont="1" applyFill="1" applyBorder="1" applyAlignment="1" applyProtection="1">
      <alignment horizontal="left" vertical="center" wrapText="1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9" fontId="58" fillId="27" borderId="56" xfId="497" applyNumberFormat="1" applyFont="1" applyFill="1" applyBorder="1" applyProtection="1">
      <alignment/>
      <protection/>
    </xf>
    <xf numFmtId="0" fontId="55" fillId="27" borderId="52" xfId="367" applyFont="1" applyFill="1" applyBorder="1" applyAlignment="1" applyProtection="1">
      <alignment vertical="center"/>
      <protection/>
    </xf>
    <xf numFmtId="0" fontId="56" fillId="27" borderId="52" xfId="497" applyFont="1" applyFill="1" applyBorder="1" applyAlignment="1" applyProtection="1">
      <alignment horizontal="center"/>
      <protection/>
    </xf>
    <xf numFmtId="0" fontId="40" fillId="25" borderId="28" xfId="0" applyFont="1" applyFill="1" applyBorder="1" applyAlignment="1" applyProtection="1">
      <alignment vertical="center" wrapText="1"/>
      <protection/>
    </xf>
    <xf numFmtId="49" fontId="40" fillId="22" borderId="45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29" xfId="0" applyNumberFormat="1" applyFont="1" applyFill="1" applyBorder="1" applyAlignment="1" applyProtection="1">
      <alignment horizontal="center" vertical="center" wrapText="1" shrinkToFit="1"/>
      <protection/>
    </xf>
    <xf numFmtId="0" fontId="56" fillId="27" borderId="32" xfId="497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0" fillId="22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58" xfId="0" applyNumberFormat="1" applyFont="1" applyFill="1" applyBorder="1" applyAlignment="1" applyProtection="1">
      <alignment horizontal="center" vertical="center"/>
      <protection/>
    </xf>
    <xf numFmtId="2" fontId="40" fillId="0" borderId="58" xfId="0" applyNumberFormat="1" applyFont="1" applyFill="1" applyBorder="1" applyAlignment="1" applyProtection="1">
      <alignment horizontal="center" vertical="center"/>
      <protection/>
    </xf>
    <xf numFmtId="4" fontId="40" fillId="22" borderId="58" xfId="0" applyNumberFormat="1" applyFont="1" applyFill="1" applyBorder="1" applyAlignment="1" applyProtection="1">
      <alignment horizontal="center" vertical="center"/>
      <protection locked="0"/>
    </xf>
    <xf numFmtId="0" fontId="56" fillId="27" borderId="59" xfId="497" applyFont="1" applyFill="1" applyBorder="1" applyAlignment="1" applyProtection="1">
      <alignment horizontal="center"/>
      <protection/>
    </xf>
    <xf numFmtId="4" fontId="40" fillId="4" borderId="58" xfId="0" applyNumberFormat="1" applyFont="1" applyFill="1" applyBorder="1" applyAlignment="1" applyProtection="1">
      <alignment horizontal="center" vertical="center"/>
      <protection/>
    </xf>
    <xf numFmtId="4" fontId="40" fillId="22" borderId="60" xfId="0" applyNumberFormat="1" applyFont="1" applyFill="1" applyBorder="1" applyAlignment="1" applyProtection="1">
      <alignment horizontal="center" vertical="center"/>
      <protection locked="0"/>
    </xf>
    <xf numFmtId="49" fontId="44" fillId="0" borderId="41" xfId="0" applyNumberFormat="1" applyFont="1" applyFill="1" applyBorder="1" applyAlignment="1" applyProtection="1">
      <alignment horizontal="center" vertical="center" wrapText="1"/>
      <protection/>
    </xf>
    <xf numFmtId="0" fontId="44" fillId="0" borderId="43" xfId="0" applyFont="1" applyFill="1" applyBorder="1" applyAlignment="1" applyProtection="1">
      <alignment vertical="center" wrapText="1"/>
      <protection/>
    </xf>
    <xf numFmtId="0" fontId="40" fillId="0" borderId="43" xfId="0" applyFont="1" applyFill="1" applyBorder="1" applyAlignment="1" applyProtection="1">
      <alignment horizontal="center" vertical="center" wrapText="1"/>
      <protection/>
    </xf>
    <xf numFmtId="49" fontId="40" fillId="0" borderId="41" xfId="0" applyNumberFormat="1" applyFont="1" applyBorder="1" applyAlignment="1" applyProtection="1">
      <alignment horizontal="center" vertical="center" wrapText="1"/>
      <protection/>
    </xf>
    <xf numFmtId="0" fontId="44" fillId="0" borderId="43" xfId="0" applyFont="1" applyFill="1" applyBorder="1" applyAlignment="1" applyProtection="1">
      <alignment horizontal="left" vertical="center" wrapText="1" indent="1"/>
      <protection/>
    </xf>
    <xf numFmtId="0" fontId="40" fillId="0" borderId="43" xfId="0" applyFont="1" applyBorder="1" applyAlignment="1" applyProtection="1">
      <alignment horizontal="left" vertical="center" wrapText="1" indent="2"/>
      <protection/>
    </xf>
    <xf numFmtId="0" fontId="40" fillId="0" borderId="43" xfId="0" applyFont="1" applyBorder="1" applyAlignment="1" applyProtection="1">
      <alignment horizontal="center" vertical="center" wrapText="1"/>
      <protection/>
    </xf>
    <xf numFmtId="49" fontId="40" fillId="0" borderId="41" xfId="0" applyNumberFormat="1" applyFont="1" applyFill="1" applyBorder="1" applyAlignment="1" applyProtection="1">
      <alignment horizontal="center" vertical="center" wrapText="1"/>
      <protection/>
    </xf>
    <xf numFmtId="0" fontId="40" fillId="0" borderId="43" xfId="0" applyFont="1" applyFill="1" applyBorder="1" applyAlignment="1" applyProtection="1">
      <alignment horizontal="left" vertical="center" wrapText="1" indent="2"/>
      <protection/>
    </xf>
    <xf numFmtId="0" fontId="40" fillId="0" borderId="43" xfId="0" applyFont="1" applyBorder="1" applyAlignment="1" applyProtection="1">
      <alignment horizontal="left" vertical="center" wrapText="1" indent="3"/>
      <protection/>
    </xf>
    <xf numFmtId="49" fontId="44" fillId="0" borderId="41" xfId="0" applyNumberFormat="1" applyFont="1" applyBorder="1" applyAlignment="1" applyProtection="1">
      <alignment horizontal="center" vertical="center" wrapText="1"/>
      <protection/>
    </xf>
    <xf numFmtId="0" fontId="44" fillId="0" borderId="43" xfId="0" applyFont="1" applyBorder="1" applyAlignment="1" applyProtection="1">
      <alignment vertical="center" wrapText="1"/>
      <protection/>
    </xf>
    <xf numFmtId="0" fontId="40" fillId="0" borderId="43" xfId="0" applyFont="1" applyBorder="1" applyAlignment="1" applyProtection="1">
      <alignment vertical="center" wrapText="1"/>
      <protection/>
    </xf>
    <xf numFmtId="49" fontId="44" fillId="0" borderId="38" xfId="0" applyNumberFormat="1" applyFont="1" applyBorder="1" applyAlignment="1" applyProtection="1">
      <alignment horizontal="center" vertical="center" wrapText="1"/>
      <protection/>
    </xf>
    <xf numFmtId="0" fontId="44" fillId="0" borderId="61" xfId="0" applyFont="1" applyBorder="1" applyAlignment="1" applyProtection="1">
      <alignment vertical="center" wrapText="1"/>
      <protection/>
    </xf>
    <xf numFmtId="0" fontId="40" fillId="0" borderId="61" xfId="0" applyFont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0" fontId="40" fillId="26" borderId="29" xfId="496" applyFont="1" applyFill="1" applyBorder="1" applyAlignment="1" applyProtection="1">
      <alignment horizontal="center" vertical="center" wrapText="1"/>
      <protection locked="0"/>
    </xf>
    <xf numFmtId="167" fontId="40" fillId="22" borderId="47" xfId="0" applyNumberFormat="1" applyFont="1" applyFill="1" applyBorder="1" applyAlignment="1" applyProtection="1">
      <alignment horizontal="center" vertical="center"/>
      <protection locked="0"/>
    </xf>
    <xf numFmtId="0" fontId="40" fillId="25" borderId="57" xfId="492" applyFont="1" applyFill="1" applyBorder="1" applyAlignment="1" applyProtection="1">
      <alignment horizontal="center" vertical="center" wrapText="1"/>
      <protection/>
    </xf>
    <xf numFmtId="0" fontId="44" fillId="26" borderId="60" xfId="492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vertical="center" wrapText="1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3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48" xfId="0" applyFont="1" applyFill="1" applyBorder="1" applyAlignment="1" applyProtection="1">
      <alignment horizontal="center"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89" applyNumberFormat="1" applyFont="1" applyProtection="1">
      <alignment vertical="top"/>
      <protection/>
    </xf>
    <xf numFmtId="0" fontId="40" fillId="25" borderId="62" xfId="0" applyFont="1" applyFill="1" applyBorder="1" applyAlignment="1" applyProtection="1">
      <alignment/>
      <protection/>
    </xf>
    <xf numFmtId="0" fontId="40" fillId="25" borderId="0" xfId="0" applyFont="1" applyFill="1" applyBorder="1" applyAlignment="1" applyProtection="1">
      <alignment/>
      <protection/>
    </xf>
    <xf numFmtId="0" fontId="51" fillId="25" borderId="18" xfId="0" applyFont="1" applyFill="1" applyBorder="1" applyAlignment="1" applyProtection="1">
      <alignment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54" fillId="25" borderId="29" xfId="0" applyFont="1" applyFill="1" applyBorder="1" applyAlignment="1" applyProtection="1">
      <alignment horizontal="center" vertical="center" wrapText="1"/>
      <protection/>
    </xf>
    <xf numFmtId="0" fontId="44" fillId="25" borderId="35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0" fillId="22" borderId="47" xfId="0" applyFont="1" applyFill="1" applyBorder="1" applyAlignment="1" applyProtection="1">
      <alignment horizontal="center" vertical="center"/>
      <protection locked="0"/>
    </xf>
    <xf numFmtId="49" fontId="44" fillId="25" borderId="35" xfId="0" applyNumberFormat="1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25" borderId="42" xfId="0" applyFont="1" applyFill="1" applyBorder="1" applyAlignment="1" applyProtection="1">
      <alignment horizontal="left" vertical="center" wrapText="1"/>
      <protection/>
    </xf>
    <xf numFmtId="0" fontId="44" fillId="27" borderId="63" xfId="0" applyFont="1" applyFill="1" applyBorder="1" applyAlignment="1" applyProtection="1">
      <alignment horizontal="center" wrapText="1"/>
      <protection/>
    </xf>
    <xf numFmtId="0" fontId="55" fillId="27" borderId="64" xfId="367" applyFont="1" applyFill="1" applyBorder="1" applyAlignment="1" applyProtection="1">
      <alignment horizontal="left" vertical="center" wrapText="1" indent="1"/>
      <protection/>
    </xf>
    <xf numFmtId="0" fontId="40" fillId="27" borderId="65" xfId="0" applyFont="1" applyFill="1" applyBorder="1" applyAlignment="1" applyProtection="1">
      <alignment wrapText="1"/>
      <protection/>
    </xf>
    <xf numFmtId="0" fontId="1" fillId="17" borderId="0" xfId="0" applyFont="1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55" fillId="25" borderId="18" xfId="367" applyFont="1" applyFill="1" applyBorder="1" applyAlignment="1" applyProtection="1">
      <alignment horizontal="center" vertical="center" wrapText="1"/>
      <protection/>
    </xf>
    <xf numFmtId="49" fontId="56" fillId="0" borderId="35" xfId="501" applyNumberFormat="1" applyFont="1" applyBorder="1" applyAlignment="1" applyProtection="1">
      <alignment horizontal="center" vertical="center"/>
      <protection/>
    </xf>
    <xf numFmtId="0" fontId="40" fillId="26" borderId="13" xfId="499" applyFont="1" applyFill="1" applyBorder="1" applyAlignment="1" applyProtection="1">
      <alignment horizontal="left" vertical="center" wrapText="1" indent="1"/>
      <protection locked="0"/>
    </xf>
    <xf numFmtId="0" fontId="40" fillId="26" borderId="13" xfId="0" applyFont="1" applyFill="1" applyBorder="1" applyAlignment="1" applyProtection="1">
      <alignment wrapText="1"/>
      <protection locked="0"/>
    </xf>
    <xf numFmtId="0" fontId="40" fillId="22" borderId="24" xfId="367" applyFont="1" applyFill="1" applyBorder="1" applyAlignment="1" applyProtection="1">
      <alignment horizontal="center" vertical="center" wrapText="1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56" xfId="0" applyFont="1" applyFill="1" applyBorder="1" applyAlignment="1" applyProtection="1">
      <alignment horizontal="center" vertical="center"/>
      <protection/>
    </xf>
    <xf numFmtId="0" fontId="40" fillId="25" borderId="52" xfId="0" applyFont="1" applyFill="1" applyBorder="1" applyAlignment="1" applyProtection="1">
      <alignment vertical="center" wrapText="1"/>
      <protection/>
    </xf>
    <xf numFmtId="4" fontId="40" fillId="25" borderId="32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27" borderId="56" xfId="0" applyFont="1" applyFill="1" applyBorder="1" applyAlignment="1" applyProtection="1">
      <alignment horizontal="center" vertical="center"/>
      <protection/>
    </xf>
    <xf numFmtId="0" fontId="55" fillId="27" borderId="52" xfId="367" applyFont="1" applyFill="1" applyBorder="1" applyAlignment="1">
      <alignment horizontal="left" vertical="center" indent="1"/>
    </xf>
    <xf numFmtId="4" fontId="40" fillId="27" borderId="32" xfId="0" applyNumberFormat="1" applyFont="1" applyFill="1" applyBorder="1" applyAlignment="1" applyProtection="1">
      <alignment horizontal="center" vertical="center"/>
      <protection locked="0"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9" fontId="40" fillId="0" borderId="20" xfId="0" applyNumberFormat="1" applyFont="1" applyFill="1" applyBorder="1" applyAlignment="1" applyProtection="1">
      <alignment vertical="center" wrapText="1"/>
      <protection/>
    </xf>
    <xf numFmtId="49" fontId="40" fillId="0" borderId="46" xfId="0" applyNumberFormat="1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vertical="center" wrapText="1"/>
      <protection locked="0"/>
    </xf>
    <xf numFmtId="49" fontId="40" fillId="22" borderId="48" xfId="0" applyNumberFormat="1" applyFont="1" applyFill="1" applyBorder="1" applyAlignment="1" applyProtection="1">
      <alignment vertical="center" wrapText="1"/>
      <protection locked="0"/>
    </xf>
    <xf numFmtId="0" fontId="44" fillId="25" borderId="37" xfId="473" applyFont="1" applyFill="1" applyBorder="1" applyAlignment="1" applyProtection="1">
      <alignment horizontal="center" vertical="center" wrapText="1"/>
      <protection/>
    </xf>
    <xf numFmtId="0" fontId="44" fillId="25" borderId="66" xfId="0" applyFont="1" applyFill="1" applyBorder="1" applyAlignment="1" applyProtection="1">
      <alignment horizontal="center" vertical="center" wrapText="1"/>
      <protection/>
    </xf>
    <xf numFmtId="0" fontId="40" fillId="25" borderId="23" xfId="0" applyNumberFormat="1" applyFont="1" applyFill="1" applyBorder="1" applyAlignment="1" applyProtection="1">
      <alignment horizontal="left" vertical="center" wrapText="1"/>
      <protection/>
    </xf>
    <xf numFmtId="0" fontId="40" fillId="7" borderId="50" xfId="0" applyFont="1" applyFill="1" applyBorder="1" applyAlignment="1" applyProtection="1">
      <alignment horizontal="center" vertical="center"/>
      <protection/>
    </xf>
    <xf numFmtId="0" fontId="40" fillId="7" borderId="51" xfId="0" applyNumberFormat="1" applyFont="1" applyFill="1" applyBorder="1" applyAlignment="1" applyProtection="1">
      <alignment horizontal="left" vertical="center" wrapText="1"/>
      <protection/>
    </xf>
    <xf numFmtId="0" fontId="55" fillId="20" borderId="54" xfId="367" applyFont="1" applyFill="1" applyBorder="1" applyAlignment="1" applyProtection="1">
      <alignment horizontal="center" vertical="center"/>
      <protection/>
    </xf>
    <xf numFmtId="49" fontId="40" fillId="0" borderId="13" xfId="0" applyNumberFormat="1" applyFont="1" applyFill="1" applyBorder="1" applyAlignment="1" applyProtection="1">
      <alignment vertical="center" wrapText="1" shrinkToFit="1" readingOrder="1"/>
      <protection/>
    </xf>
    <xf numFmtId="0" fontId="0" fillId="22" borderId="13" xfId="0" applyFill="1" applyBorder="1" applyAlignment="1" applyProtection="1">
      <alignment horizontal="center" vertical="center" wrapText="1"/>
      <protection locked="0"/>
    </xf>
    <xf numFmtId="49" fontId="44" fillId="4" borderId="13" xfId="490" applyNumberFormat="1" applyFont="1" applyFill="1" applyBorder="1" applyAlignment="1" applyProtection="1">
      <alignment horizontal="center" vertical="center" wrapText="1"/>
      <protection/>
    </xf>
    <xf numFmtId="0" fontId="49" fillId="25" borderId="17" xfId="498" applyNumberFormat="1" applyFont="1" applyFill="1" applyBorder="1" applyAlignment="1" applyProtection="1">
      <alignment horizontal="center" vertical="center" wrapText="1"/>
      <protection/>
    </xf>
    <xf numFmtId="0" fontId="49" fillId="25" borderId="36" xfId="498" applyNumberFormat="1" applyFont="1" applyFill="1" applyBorder="1" applyAlignment="1" applyProtection="1">
      <alignment horizontal="center" vertical="center" wrapText="1"/>
      <protection/>
    </xf>
    <xf numFmtId="49" fontId="44" fillId="7" borderId="46" xfId="490" applyFont="1" applyFill="1" applyBorder="1" applyAlignment="1" applyProtection="1">
      <alignment horizontal="center" vertical="center"/>
      <protection/>
    </xf>
    <xf numFmtId="49" fontId="44" fillId="7" borderId="52" xfId="490" applyFont="1" applyFill="1" applyBorder="1" applyAlignment="1" applyProtection="1">
      <alignment horizontal="center" vertical="center"/>
      <protection/>
    </xf>
    <xf numFmtId="49" fontId="44" fillId="7" borderId="22" xfId="490" applyFont="1" applyFill="1" applyBorder="1" applyAlignment="1" applyProtection="1">
      <alignment horizontal="center" vertical="center"/>
      <protection/>
    </xf>
    <xf numFmtId="49" fontId="44" fillId="0" borderId="13" xfId="490" applyFont="1" applyBorder="1" applyAlignment="1" applyProtection="1">
      <alignment horizontal="center" vertical="center" wrapText="1"/>
      <protection/>
    </xf>
    <xf numFmtId="49" fontId="44" fillId="0" borderId="0" xfId="493" applyFont="1" applyBorder="1" applyAlignment="1" applyProtection="1">
      <alignment horizontal="left" vertical="center" indent="2"/>
      <protection/>
    </xf>
    <xf numFmtId="49" fontId="40" fillId="25" borderId="0" xfId="493" applyFont="1" applyFill="1" applyBorder="1" applyAlignment="1" applyProtection="1">
      <alignment horizontal="right" vertical="center"/>
      <protection/>
    </xf>
    <xf numFmtId="49" fontId="40" fillId="22" borderId="46" xfId="493" applyFont="1" applyFill="1" applyBorder="1" applyAlignment="1" applyProtection="1">
      <alignment horizontal="left" vertical="center" wrapText="1"/>
      <protection locked="0"/>
    </xf>
    <xf numFmtId="49" fontId="40" fillId="22" borderId="52" xfId="493" applyFont="1" applyFill="1" applyBorder="1" applyAlignment="1" applyProtection="1">
      <alignment horizontal="left" vertical="center" wrapText="1"/>
      <protection locked="0"/>
    </xf>
    <xf numFmtId="49" fontId="55" fillId="22" borderId="46" xfId="367" applyNumberFormat="1" applyFont="1" applyFill="1" applyBorder="1" applyAlignment="1" applyProtection="1">
      <alignment horizontal="left" vertical="center" wrapText="1"/>
      <protection locked="0"/>
    </xf>
    <xf numFmtId="49" fontId="55" fillId="22" borderId="13" xfId="369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93" applyFont="1" applyFill="1" applyBorder="1" applyAlignment="1" applyProtection="1">
      <alignment horizontal="left" vertical="center" wrapText="1"/>
      <protection locked="0"/>
    </xf>
    <xf numFmtId="49" fontId="40" fillId="22" borderId="52" xfId="493" applyFont="1" applyFill="1" applyBorder="1" applyAlignment="1" applyProtection="1">
      <alignment horizontal="left" vertical="center"/>
      <protection locked="0"/>
    </xf>
    <xf numFmtId="49" fontId="40" fillId="22" borderId="46" xfId="493" applyFont="1" applyFill="1" applyBorder="1" applyAlignment="1" applyProtection="1">
      <alignment horizontal="left" vertical="center"/>
      <protection locked="0"/>
    </xf>
    <xf numFmtId="49" fontId="55" fillId="22" borderId="46" xfId="369" applyNumberFormat="1" applyFont="1" applyFill="1" applyBorder="1" applyAlignment="1" applyProtection="1">
      <alignment horizontal="left" vertical="center"/>
      <protection locked="0"/>
    </xf>
    <xf numFmtId="49" fontId="44" fillId="22" borderId="52" xfId="493" applyFont="1" applyFill="1" applyBorder="1" applyAlignment="1" applyProtection="1">
      <alignment horizontal="left" vertical="center"/>
      <protection locked="0"/>
    </xf>
    <xf numFmtId="49" fontId="40" fillId="25" borderId="35" xfId="502" applyNumberFormat="1" applyFont="1" applyFill="1" applyBorder="1" applyAlignment="1" applyProtection="1">
      <alignment horizontal="center" vertical="center" wrapText="1"/>
      <protection/>
    </xf>
    <xf numFmtId="49" fontId="40" fillId="25" borderId="27" xfId="502" applyNumberFormat="1" applyFont="1" applyFill="1" applyBorder="1" applyAlignment="1" applyProtection="1">
      <alignment horizontal="center" vertical="center" wrapText="1"/>
      <protection/>
    </xf>
    <xf numFmtId="0" fontId="40" fillId="25" borderId="67" xfId="496" applyFont="1" applyFill="1" applyBorder="1" applyAlignment="1" applyProtection="1">
      <alignment horizontal="center" vertical="center" wrapText="1"/>
      <protection/>
    </xf>
    <xf numFmtId="0" fontId="40" fillId="25" borderId="68" xfId="496" applyFont="1" applyFill="1" applyBorder="1" applyAlignment="1" applyProtection="1">
      <alignment horizontal="center" vertical="center" wrapText="1"/>
      <protection/>
    </xf>
    <xf numFmtId="0" fontId="40" fillId="25" borderId="35" xfId="496" applyFont="1" applyFill="1" applyBorder="1" applyAlignment="1" applyProtection="1">
      <alignment horizontal="center" vertical="center" wrapText="1"/>
      <protection/>
    </xf>
    <xf numFmtId="0" fontId="40" fillId="25" borderId="56" xfId="496" applyFont="1" applyFill="1" applyBorder="1" applyAlignment="1" applyProtection="1">
      <alignment horizontal="center" vertical="center" wrapText="1"/>
      <protection/>
    </xf>
    <xf numFmtId="0" fontId="40" fillId="25" borderId="22" xfId="496" applyFont="1" applyFill="1" applyBorder="1" applyAlignment="1" applyProtection="1">
      <alignment horizontal="center" vertical="center" wrapText="1"/>
      <protection/>
    </xf>
    <xf numFmtId="0" fontId="40" fillId="25" borderId="27" xfId="496" applyFont="1" applyFill="1" applyBorder="1" applyAlignment="1" applyProtection="1">
      <alignment horizontal="center" vertical="center" wrapText="1"/>
      <protection/>
    </xf>
    <xf numFmtId="0" fontId="40" fillId="26" borderId="44" xfId="496" applyFont="1" applyFill="1" applyBorder="1" applyAlignment="1" applyProtection="1">
      <alignment horizontal="center" vertical="center" wrapText="1"/>
      <protection locked="0"/>
    </xf>
    <xf numFmtId="0" fontId="40" fillId="26" borderId="66" xfId="496" applyFont="1" applyFill="1" applyBorder="1" applyAlignment="1" applyProtection="1">
      <alignment horizontal="center" vertical="center" wrapText="1"/>
      <protection locked="0"/>
    </xf>
    <xf numFmtId="0" fontId="44" fillId="25" borderId="17" xfId="496" applyFont="1" applyFill="1" applyBorder="1" applyAlignment="1" applyProtection="1">
      <alignment horizontal="right" vertical="center" wrapText="1"/>
      <protection/>
    </xf>
    <xf numFmtId="0" fontId="44" fillId="7" borderId="46" xfId="496" applyFont="1" applyFill="1" applyBorder="1" applyAlignment="1" applyProtection="1">
      <alignment horizontal="center" vertical="center" wrapText="1"/>
      <protection/>
    </xf>
    <xf numFmtId="0" fontId="44" fillId="7" borderId="52" xfId="496" applyFont="1" applyFill="1" applyBorder="1" applyAlignment="1" applyProtection="1">
      <alignment horizontal="center" vertical="center" wrapText="1"/>
      <protection/>
    </xf>
    <xf numFmtId="0" fontId="44" fillId="7" borderId="22" xfId="496" applyFont="1" applyFill="1" applyBorder="1" applyAlignment="1" applyProtection="1">
      <alignment horizontal="center" vertical="center" wrapText="1"/>
      <protection/>
    </xf>
    <xf numFmtId="0" fontId="44" fillId="25" borderId="15" xfId="496" applyFont="1" applyFill="1" applyBorder="1" applyAlignment="1" applyProtection="1">
      <alignment horizontal="center" vertical="center" wrapText="1"/>
      <protection/>
    </xf>
    <xf numFmtId="0" fontId="44" fillId="25" borderId="29" xfId="496" applyFont="1" applyFill="1" applyBorder="1" applyAlignment="1" applyProtection="1">
      <alignment horizontal="center" vertical="center" wrapText="1"/>
      <protection/>
    </xf>
    <xf numFmtId="0" fontId="44" fillId="4" borderId="27" xfId="496" applyFont="1" applyFill="1" applyBorder="1" applyAlignment="1" applyProtection="1">
      <alignment horizontal="center" vertical="center" wrapText="1"/>
      <protection/>
    </xf>
    <xf numFmtId="0" fontId="44" fillId="4" borderId="30" xfId="496" applyFont="1" applyFill="1" applyBorder="1" applyAlignment="1" applyProtection="1">
      <alignment horizontal="center" vertical="center" wrapText="1"/>
      <protection/>
    </xf>
    <xf numFmtId="0" fontId="40" fillId="26" borderId="44" xfId="502" applyNumberFormat="1" applyFont="1" applyFill="1" applyBorder="1" applyAlignment="1" applyProtection="1">
      <alignment horizontal="center" vertical="center" wrapText="1"/>
      <protection locked="0"/>
    </xf>
    <xf numFmtId="0" fontId="40" fillId="26" borderId="66" xfId="502" applyNumberFormat="1" applyFont="1" applyFill="1" applyBorder="1" applyAlignment="1" applyProtection="1">
      <alignment horizontal="center" vertical="center" wrapText="1"/>
      <protection locked="0"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52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9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52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69" xfId="0" applyFont="1" applyFill="1" applyBorder="1" applyAlignment="1" applyProtection="1">
      <alignment horizontal="center" vertical="center" wrapText="1"/>
      <protection/>
    </xf>
    <xf numFmtId="0" fontId="44" fillId="20" borderId="66" xfId="0" applyFont="1" applyFill="1" applyBorder="1" applyAlignment="1" applyProtection="1">
      <alignment horizontal="center" vertical="center" wrapText="1"/>
      <protection/>
    </xf>
  </cellXfs>
  <cellStyles count="577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JKH.OPEN.INFO.GVS(v3.0)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JKH.OPEN.INFO.GVS(v3.0)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JKH.OPEN.INFO.GVS(v3.0)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JKH.OPEN.INFO.GVS(v3.0)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JKH.OPEN.INFO.GVS(v3.0)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JKH.OPEN.INFO.GVS(v3.0)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JKH.OPEN.INFO.GVS(v3.0)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JKH.OPEN.INFO.GVS(v3.0)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JKH.OPEN.INFO.GVS(v3.0)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JKH.OPEN.INFO.GVS(v3.0)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JKH.OPEN.INFO.GVS(v3.0)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JKH.OPEN.INFO.GVS(v3.0)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JKH.OPEN.INFO.GVS(v3.0)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JKH.OPEN.INFO.GVS(v3.0)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JKH.OPEN.INFO.GVS(v3.0)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JKH.OPEN.INFO.GVS(v3.0)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JKH.OPEN.INFO.GVS(v3.0)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JKH.OPEN.INFO.GVS(v3.0)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JKH.OPEN.INFO.GVS(v3.0)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JKH.OPEN.INFO.GVS(v3.0)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JKH.OPEN.INFO.GVS(v3.0)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JKH.OPEN.INFO.GVS(v3.0)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JKH.OPEN.INFO.GVS(v3.0)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JKH.OPEN.INFO.GVS(v3.0)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JKH.OPEN.INFO.GVS(v3.0)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JKH.OPEN.INFO.GVS(v3.0)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JKH.OPEN.INFO.GVS(v3.0)" xfId="366"/>
    <cellStyle name="Hyperlink" xfId="367"/>
    <cellStyle name="Гиперссылка_PREDEL.JKH.2010(v1.3)" xfId="368"/>
    <cellStyle name="Гиперссылка_TR.TARIFF.AUTO.P.M.2.16" xfId="369"/>
    <cellStyle name="ДАТА" xfId="370"/>
    <cellStyle name="Currency" xfId="371"/>
    <cellStyle name="Currency [0]" xfId="372"/>
    <cellStyle name="Заголовок" xfId="373"/>
    <cellStyle name="Заголовок 1" xfId="374"/>
    <cellStyle name="Заголовок 1 2" xfId="375"/>
    <cellStyle name="Заголовок 1 3" xfId="376"/>
    <cellStyle name="Заголовок 1 4" xfId="377"/>
    <cellStyle name="Заголовок 1 5" xfId="378"/>
    <cellStyle name="Заголовок 1 6" xfId="379"/>
    <cellStyle name="Заголовок 1 7" xfId="380"/>
    <cellStyle name="Заголовок 1 8" xfId="381"/>
    <cellStyle name="Заголовок 1 9" xfId="382"/>
    <cellStyle name="Заголовок 1_JKH.OPEN.INFO.GVS(v3.0)" xfId="383"/>
    <cellStyle name="Заголовок 2" xfId="384"/>
    <cellStyle name="Заголовок 2 2" xfId="385"/>
    <cellStyle name="Заголовок 2 3" xfId="386"/>
    <cellStyle name="Заголовок 2 4" xfId="387"/>
    <cellStyle name="Заголовок 2 5" xfId="388"/>
    <cellStyle name="Заголовок 2 6" xfId="389"/>
    <cellStyle name="Заголовок 2 7" xfId="390"/>
    <cellStyle name="Заголовок 2 8" xfId="391"/>
    <cellStyle name="Заголовок 2 9" xfId="392"/>
    <cellStyle name="Заголовок 2_JKH.OPEN.INFO.GVS(v3.0)" xfId="393"/>
    <cellStyle name="Заголовок 3" xfId="394"/>
    <cellStyle name="Заголовок 3 2" xfId="395"/>
    <cellStyle name="Заголовок 3 3" xfId="396"/>
    <cellStyle name="Заголовок 3 4" xfId="397"/>
    <cellStyle name="Заголовок 3 5" xfId="398"/>
    <cellStyle name="Заголовок 3 6" xfId="399"/>
    <cellStyle name="Заголовок 3 7" xfId="400"/>
    <cellStyle name="Заголовок 3 8" xfId="401"/>
    <cellStyle name="Заголовок 3 9" xfId="402"/>
    <cellStyle name="Заголовок 3_JKH.OPEN.INFO.GVS(v3.0)" xfId="403"/>
    <cellStyle name="Заголовок 4" xfId="404"/>
    <cellStyle name="Заголовок 4 2" xfId="405"/>
    <cellStyle name="Заголовок 4 3" xfId="406"/>
    <cellStyle name="Заголовок 4 4" xfId="407"/>
    <cellStyle name="Заголовок 4 5" xfId="408"/>
    <cellStyle name="Заголовок 4 6" xfId="409"/>
    <cellStyle name="Заголовок 4 7" xfId="410"/>
    <cellStyle name="Заголовок 4 8" xfId="411"/>
    <cellStyle name="Заголовок 4 9" xfId="412"/>
    <cellStyle name="Заголовок 4_JKH.OPEN.INFO.GVS(v3.0)" xfId="413"/>
    <cellStyle name="ЗАГОЛОВОК1" xfId="414"/>
    <cellStyle name="ЗАГОЛОВОК2" xfId="415"/>
    <cellStyle name="ЗаголовокСтолбца" xfId="416"/>
    <cellStyle name="Защитный" xfId="417"/>
    <cellStyle name="Значение" xfId="418"/>
    <cellStyle name="Итог" xfId="419"/>
    <cellStyle name="Итог 2" xfId="420"/>
    <cellStyle name="Итог 3" xfId="421"/>
    <cellStyle name="Итог 4" xfId="422"/>
    <cellStyle name="Итог 5" xfId="423"/>
    <cellStyle name="Итог 6" xfId="424"/>
    <cellStyle name="Итог 7" xfId="425"/>
    <cellStyle name="Итог 8" xfId="426"/>
    <cellStyle name="Итог 9" xfId="427"/>
    <cellStyle name="Итог_JKH.OPEN.INFO.GVS(v3.0)" xfId="428"/>
    <cellStyle name="ИТОГОВЫЙ" xfId="429"/>
    <cellStyle name="Контрольная ячейка" xfId="430"/>
    <cellStyle name="Контрольная ячейка 2" xfId="431"/>
    <cellStyle name="Контрольная ячейка 3" xfId="432"/>
    <cellStyle name="Контрольная ячейка 4" xfId="433"/>
    <cellStyle name="Контрольная ячейка 5" xfId="434"/>
    <cellStyle name="Контрольная ячейка 6" xfId="435"/>
    <cellStyle name="Контрольная ячейка 7" xfId="436"/>
    <cellStyle name="Контрольная ячейка 8" xfId="437"/>
    <cellStyle name="Контрольная ячейка 9" xfId="438"/>
    <cellStyle name="Контрольная ячейка_JKH.OPEN.INFO.GVS(v3.0)" xfId="439"/>
    <cellStyle name="Мои наименования показателей" xfId="440"/>
    <cellStyle name="Мои наименования показателей 2" xfId="441"/>
    <cellStyle name="Мои наименования показателей 3" xfId="442"/>
    <cellStyle name="Мои наименования показателей 4" xfId="443"/>
    <cellStyle name="Мои наименования показателей 5" xfId="444"/>
    <cellStyle name="Мои наименования показателей 6" xfId="445"/>
    <cellStyle name="Мои наименования показателей 7" xfId="446"/>
    <cellStyle name="Мои наименования показателей 8" xfId="447"/>
    <cellStyle name="Мои наименования показателей_BALANCE.TBO.1.71" xfId="448"/>
    <cellStyle name="Мой заголовок" xfId="449"/>
    <cellStyle name="Мой заголовок листа" xfId="450"/>
    <cellStyle name="назв фил" xfId="451"/>
    <cellStyle name="Название" xfId="452"/>
    <cellStyle name="Название 2" xfId="453"/>
    <cellStyle name="Название 3" xfId="454"/>
    <cellStyle name="Название 4" xfId="455"/>
    <cellStyle name="Название 5" xfId="456"/>
    <cellStyle name="Название 6" xfId="457"/>
    <cellStyle name="Название 7" xfId="458"/>
    <cellStyle name="Название 8" xfId="459"/>
    <cellStyle name="Название 9" xfId="460"/>
    <cellStyle name="Название_JKH.OPEN.INFO.GVS(v3.0)" xfId="461"/>
    <cellStyle name="Нейтральный" xfId="462"/>
    <cellStyle name="Нейтральный 2" xfId="463"/>
    <cellStyle name="Нейтральный 3" xfId="464"/>
    <cellStyle name="Нейтральный 4" xfId="465"/>
    <cellStyle name="Нейтральный 5" xfId="466"/>
    <cellStyle name="Нейтральный 6" xfId="467"/>
    <cellStyle name="Нейтральный 7" xfId="468"/>
    <cellStyle name="Нейтральный 8" xfId="469"/>
    <cellStyle name="Нейтральный 9" xfId="470"/>
    <cellStyle name="Нейтральный_JKH.OPEN.INFO.GVS(v3.0)" xfId="471"/>
    <cellStyle name="Обычный 10" xfId="472"/>
    <cellStyle name="Обычный 2" xfId="473"/>
    <cellStyle name="Обычный 2 2" xfId="474"/>
    <cellStyle name="Обычный 2 3" xfId="475"/>
    <cellStyle name="Обычный 2 4" xfId="476"/>
    <cellStyle name="Обычный 2 5" xfId="477"/>
    <cellStyle name="Обычный 2 6" xfId="478"/>
    <cellStyle name="Обычный 2_EE.FORMA15.BS.4.78(v0.1)" xfId="479"/>
    <cellStyle name="Обычный 3" xfId="480"/>
    <cellStyle name="Обычный 4" xfId="481"/>
    <cellStyle name="Обычный 5" xfId="482"/>
    <cellStyle name="Обычный 6" xfId="483"/>
    <cellStyle name="Обычный 7" xfId="484"/>
    <cellStyle name="Обычный 8" xfId="485"/>
    <cellStyle name="Обычный 9" xfId="486"/>
    <cellStyle name="Обычный_BALANCE.VODOSN.2008YEAR_JKK.33.VS.1.77" xfId="487"/>
    <cellStyle name="Обычный_EE.RGEN.2.73 (17.11.2009)" xfId="488"/>
    <cellStyle name="Обычный_OREP.JKH.POD.2010YEAR(v1.0)" xfId="489"/>
    <cellStyle name="Обычный_OREP.JKH.POD.2010YEAR(v1.1)" xfId="490"/>
    <cellStyle name="Обычный_PREDEL.JKH.2010(v1.3)" xfId="491"/>
    <cellStyle name="Обычный_PRIL1.ELECTR" xfId="492"/>
    <cellStyle name="Обычный_PRIL4.JKU.7.28(04.03.2009)" xfId="493"/>
    <cellStyle name="Обычный_reest_org" xfId="494"/>
    <cellStyle name="Обычный_TR.TARIFF.AUTO.P.M.2.16" xfId="495"/>
    <cellStyle name="Обычный_ЖКУ_проект3" xfId="496"/>
    <cellStyle name="Обычный_Котёл Сбыты" xfId="497"/>
    <cellStyle name="Обычный_Мониторинг инвестиций" xfId="498"/>
    <cellStyle name="Обычный_Мониторинг по тарифам ТОWRK_BU" xfId="499"/>
    <cellStyle name="Обычный_Приложение 3 (вода) мет" xfId="500"/>
    <cellStyle name="Обычный_ТС цены" xfId="501"/>
    <cellStyle name="Обычный_форма 1 водопровод для орг" xfId="502"/>
    <cellStyle name="Followed Hyperlink" xfId="503"/>
    <cellStyle name="Плохой" xfId="504"/>
    <cellStyle name="Плохой 2" xfId="505"/>
    <cellStyle name="Плохой 3" xfId="506"/>
    <cellStyle name="Плохой 4" xfId="507"/>
    <cellStyle name="Плохой 5" xfId="508"/>
    <cellStyle name="Плохой 6" xfId="509"/>
    <cellStyle name="Плохой 7" xfId="510"/>
    <cellStyle name="Плохой 8" xfId="511"/>
    <cellStyle name="Плохой 9" xfId="512"/>
    <cellStyle name="Плохой_JKH.OPEN.INFO.GVS(v3.0)" xfId="513"/>
    <cellStyle name="Поле ввода" xfId="514"/>
    <cellStyle name="Пояснение" xfId="515"/>
    <cellStyle name="Пояснение 2" xfId="516"/>
    <cellStyle name="Пояснение 3" xfId="517"/>
    <cellStyle name="Пояснение 4" xfId="518"/>
    <cellStyle name="Пояснение 5" xfId="519"/>
    <cellStyle name="Пояснение 6" xfId="520"/>
    <cellStyle name="Пояснение 7" xfId="521"/>
    <cellStyle name="Пояснение 8" xfId="522"/>
    <cellStyle name="Пояснение 9" xfId="523"/>
    <cellStyle name="Пояснение_JKH.OPEN.INFO.GVS(v3.0)" xfId="524"/>
    <cellStyle name="Примечание" xfId="525"/>
    <cellStyle name="Примечание 10" xfId="526"/>
    <cellStyle name="Примечание 11" xfId="527"/>
    <cellStyle name="Примечание 12" xfId="528"/>
    <cellStyle name="Примечание 2" xfId="529"/>
    <cellStyle name="Примечание 2 2" xfId="530"/>
    <cellStyle name="Примечание 2 3" xfId="531"/>
    <cellStyle name="Примечание 2 4" xfId="532"/>
    <cellStyle name="Примечание 2 5" xfId="533"/>
    <cellStyle name="Примечание 2 6" xfId="534"/>
    <cellStyle name="Примечание 3" xfId="535"/>
    <cellStyle name="Примечание 4" xfId="536"/>
    <cellStyle name="Примечание 5" xfId="537"/>
    <cellStyle name="Примечание 6" xfId="538"/>
    <cellStyle name="Примечание 7" xfId="539"/>
    <cellStyle name="Примечание 8" xfId="540"/>
    <cellStyle name="Примечание 9" xfId="541"/>
    <cellStyle name="Percent" xfId="542"/>
    <cellStyle name="Процентный 2" xfId="543"/>
    <cellStyle name="Процентный 3" xfId="544"/>
    <cellStyle name="Процентный 4" xfId="545"/>
    <cellStyle name="Связанная ячейка" xfId="546"/>
    <cellStyle name="Связанная ячейка 2" xfId="547"/>
    <cellStyle name="Связанная ячейка 3" xfId="548"/>
    <cellStyle name="Связанная ячейка 4" xfId="549"/>
    <cellStyle name="Связанная ячейка 5" xfId="550"/>
    <cellStyle name="Связанная ячейка 6" xfId="551"/>
    <cellStyle name="Связанная ячейка 7" xfId="552"/>
    <cellStyle name="Связанная ячейка 8" xfId="553"/>
    <cellStyle name="Связанная ячейка 9" xfId="554"/>
    <cellStyle name="Связанная ячейка_JKH.OPEN.INFO.GVS(v3.0)" xfId="555"/>
    <cellStyle name="Стиль 1" xfId="556"/>
    <cellStyle name="ТЕКСТ" xfId="557"/>
    <cellStyle name="Текст предупреждения" xfId="558"/>
    <cellStyle name="Текст предупреждения 2" xfId="559"/>
    <cellStyle name="Текст предупреждения 3" xfId="560"/>
    <cellStyle name="Текст предупреждения 4" xfId="561"/>
    <cellStyle name="Текст предупреждения 5" xfId="562"/>
    <cellStyle name="Текст предупреждения 6" xfId="563"/>
    <cellStyle name="Текст предупреждения 7" xfId="564"/>
    <cellStyle name="Текст предупреждения 8" xfId="565"/>
    <cellStyle name="Текст предупреждения 9" xfId="566"/>
    <cellStyle name="Текст предупреждения_JKH.OPEN.INFO.GVS(v3.0)" xfId="567"/>
    <cellStyle name="Текстовый" xfId="568"/>
    <cellStyle name="Тысячи [0]_3Com" xfId="569"/>
    <cellStyle name="Тысячи_3Com" xfId="570"/>
    <cellStyle name="ФИКСИРОВАННЫЙ" xfId="571"/>
    <cellStyle name="Comma" xfId="572"/>
    <cellStyle name="Comma [0]" xfId="573"/>
    <cellStyle name="Финансовый 2" xfId="574"/>
    <cellStyle name="Формула" xfId="575"/>
    <cellStyle name="ФормулаВБ" xfId="576"/>
    <cellStyle name="ФормулаНаКонтроль" xfId="577"/>
    <cellStyle name="Хороший" xfId="578"/>
    <cellStyle name="Хороший 2" xfId="579"/>
    <cellStyle name="Хороший 3" xfId="580"/>
    <cellStyle name="Хороший 4" xfId="581"/>
    <cellStyle name="Хороший 5" xfId="582"/>
    <cellStyle name="Хороший 6" xfId="583"/>
    <cellStyle name="Хороший 7" xfId="584"/>
    <cellStyle name="Хороший 8" xfId="585"/>
    <cellStyle name="Хороший 9" xfId="586"/>
    <cellStyle name="Хороший_JKH.OPEN.INFO.GVS(v3.0)" xfId="587"/>
    <cellStyle name="Џђћ–…ќ’ќ›‰" xfId="5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0387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A\Downloads\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A\Downloads\JKH.OPEN.INFO.HVS2(v2.3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PTV\Local%20Settings\Temporary%20Internet%20Files\OLK63\&#1089;&#1084;&#1077;&#1090;&#1072;%20&#1074;&#1086;&#1076;&#1072;_&#1089;&#1090;&#1086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3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токи"/>
      <sheetName val="вода"/>
    </sheetNames>
    <sheetDataSet>
      <sheetData sheetId="0">
        <row r="22">
          <cell r="C22">
            <v>13.66</v>
          </cell>
        </row>
        <row r="24">
          <cell r="C24">
            <v>14.71</v>
          </cell>
        </row>
        <row r="26">
          <cell r="C26">
            <v>4.13</v>
          </cell>
        </row>
        <row r="28">
          <cell r="C28">
            <v>0.11</v>
          </cell>
        </row>
        <row r="31">
          <cell r="C31">
            <v>0.5</v>
          </cell>
        </row>
        <row r="34">
          <cell r="C34">
            <v>8.71</v>
          </cell>
        </row>
        <row r="40">
          <cell r="C40">
            <v>18.4</v>
          </cell>
        </row>
        <row r="45">
          <cell r="C45">
            <v>171.79</v>
          </cell>
        </row>
        <row r="51">
          <cell r="C51">
            <v>19.91</v>
          </cell>
        </row>
        <row r="60">
          <cell r="C60">
            <v>2.98</v>
          </cell>
        </row>
        <row r="62">
          <cell r="C62">
            <v>69.6</v>
          </cell>
        </row>
        <row r="65">
          <cell r="C65">
            <v>0.13</v>
          </cell>
        </row>
        <row r="67">
          <cell r="C67">
            <v>4.83</v>
          </cell>
        </row>
        <row r="69">
          <cell r="C69">
            <v>0.02</v>
          </cell>
        </row>
        <row r="72">
          <cell r="C72">
            <v>0.01</v>
          </cell>
        </row>
        <row r="75">
          <cell r="C75">
            <v>0.08</v>
          </cell>
        </row>
        <row r="78">
          <cell r="C78">
            <v>9.43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zoomScalePageLayoutView="0" workbookViewId="0" topLeftCell="A1">
      <selection activeCell="S14" sqref="S14"/>
    </sheetView>
  </sheetViews>
  <sheetFormatPr defaultColWidth="9.00390625" defaultRowHeight="12.75"/>
  <cols>
    <col min="1" max="2" width="2.75390625" style="214" customWidth="1"/>
    <col min="3" max="15" width="9.125" style="214" customWidth="1"/>
    <col min="16" max="16" width="9.00390625" style="214" customWidth="1"/>
    <col min="17" max="18" width="2.75390625" style="214" customWidth="1"/>
    <col min="19" max="16384" width="9.125" style="214" customWidth="1"/>
  </cols>
  <sheetData>
    <row r="1" spans="14:15" ht="11.25">
      <c r="N1" s="215"/>
      <c r="O1" s="215"/>
    </row>
    <row r="2" spans="2:17" ht="12.75"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8"/>
      <c r="O2" s="218"/>
      <c r="P2" s="357" t="str">
        <f>"Версия "&amp;GetVersion()</f>
        <v>Версия 3.0</v>
      </c>
      <c r="Q2" s="358"/>
    </row>
    <row r="3" spans="2:17" ht="30.75" customHeight="1">
      <c r="B3" s="219"/>
      <c r="C3" s="359" t="s">
        <v>59</v>
      </c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1"/>
      <c r="Q3" s="220"/>
    </row>
    <row r="4" spans="2:17" ht="12.75">
      <c r="B4" s="219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2"/>
      <c r="O4" s="222"/>
      <c r="P4" s="222"/>
      <c r="Q4" s="220"/>
    </row>
    <row r="5" spans="2:17" ht="15" customHeight="1">
      <c r="B5" s="219"/>
      <c r="C5" s="362" t="s">
        <v>317</v>
      </c>
      <c r="D5" s="362"/>
      <c r="E5" s="362"/>
      <c r="F5" s="362"/>
      <c r="G5" s="362"/>
      <c r="H5" s="362"/>
      <c r="I5" s="221"/>
      <c r="J5" s="221"/>
      <c r="K5" s="221"/>
      <c r="L5" s="221"/>
      <c r="M5" s="221"/>
      <c r="N5" s="222"/>
      <c r="O5" s="222"/>
      <c r="P5" s="221"/>
      <c r="Q5" s="223"/>
    </row>
    <row r="6" spans="2:17" ht="27" customHeight="1">
      <c r="B6" s="219"/>
      <c r="C6" s="356" t="s">
        <v>195</v>
      </c>
      <c r="D6" s="356"/>
      <c r="E6" s="356"/>
      <c r="F6" s="356"/>
      <c r="G6" s="356"/>
      <c r="H6" s="356"/>
      <c r="I6" s="221"/>
      <c r="J6" s="221"/>
      <c r="K6" s="221"/>
      <c r="L6" s="221"/>
      <c r="M6" s="221"/>
      <c r="N6" s="221"/>
      <c r="O6" s="221"/>
      <c r="P6" s="221"/>
      <c r="Q6" s="223"/>
    </row>
    <row r="7" spans="2:17" ht="11.25">
      <c r="B7" s="219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3"/>
    </row>
    <row r="8" spans="2:17" ht="11.25">
      <c r="B8" s="219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3"/>
    </row>
    <row r="9" spans="2:17" ht="11.25">
      <c r="B9" s="219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3"/>
    </row>
    <row r="10" spans="2:17" ht="11.25">
      <c r="B10" s="219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3"/>
    </row>
    <row r="11" spans="2:17" ht="11.25">
      <c r="B11" s="219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3"/>
    </row>
    <row r="12" spans="2:17" ht="11.25">
      <c r="B12" s="219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3"/>
    </row>
    <row r="13" spans="2:17" ht="11.25">
      <c r="B13" s="219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3"/>
    </row>
    <row r="14" spans="2:17" ht="11.25">
      <c r="B14" s="219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3"/>
    </row>
    <row r="15" spans="2:17" ht="11.25">
      <c r="B15" s="219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3"/>
    </row>
    <row r="16" spans="2:17" ht="11.25">
      <c r="B16" s="219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3"/>
    </row>
    <row r="17" spans="2:17" ht="11.25">
      <c r="B17" s="219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3"/>
    </row>
    <row r="18" spans="2:17" ht="11.25">
      <c r="B18" s="219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3"/>
    </row>
    <row r="19" spans="2:17" ht="11.25">
      <c r="B19" s="219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3"/>
    </row>
    <row r="20" spans="2:17" ht="11.25">
      <c r="B20" s="219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3"/>
    </row>
    <row r="21" spans="2:17" ht="11.25">
      <c r="B21" s="219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3"/>
    </row>
    <row r="22" spans="2:17" ht="11.25" customHeight="1">
      <c r="B22" s="219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3"/>
    </row>
    <row r="23" spans="2:17" ht="11.25">
      <c r="B23" s="219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3"/>
    </row>
    <row r="24" spans="2:17" ht="11.25">
      <c r="B24" s="219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3"/>
    </row>
    <row r="25" spans="2:17" ht="11.25">
      <c r="B25" s="219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3"/>
    </row>
    <row r="26" spans="2:17" ht="11.25">
      <c r="B26" s="219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3"/>
    </row>
    <row r="27" spans="2:17" ht="11.25">
      <c r="B27" s="219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3"/>
    </row>
    <row r="28" spans="2:17" ht="11.25">
      <c r="B28" s="219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3"/>
    </row>
    <row r="29" spans="2:17" ht="11.25">
      <c r="B29" s="219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3"/>
    </row>
    <row r="30" spans="2:17" ht="11.25">
      <c r="B30" s="219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3"/>
    </row>
    <row r="31" spans="2:17" ht="11.25">
      <c r="B31" s="219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3"/>
    </row>
    <row r="32" spans="2:17" ht="11.25">
      <c r="B32" s="219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3"/>
    </row>
    <row r="33" spans="2:17" ht="11.25">
      <c r="B33" s="219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3"/>
    </row>
    <row r="34" spans="2:17" ht="11.25">
      <c r="B34" s="219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3"/>
    </row>
    <row r="35" spans="2:17" s="224" customFormat="1" ht="11.25">
      <c r="B35" s="225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7"/>
    </row>
    <row r="36" spans="1:17" s="233" customFormat="1" ht="11.25">
      <c r="A36" s="228"/>
      <c r="B36" s="229"/>
      <c r="C36" s="363" t="s">
        <v>60</v>
      </c>
      <c r="D36" s="363"/>
      <c r="E36" s="363"/>
      <c r="F36" s="363"/>
      <c r="G36" s="363"/>
      <c r="H36" s="363"/>
      <c r="I36" s="230"/>
      <c r="J36" s="230"/>
      <c r="K36" s="230"/>
      <c r="L36" s="230"/>
      <c r="M36" s="230"/>
      <c r="N36" s="231"/>
      <c r="O36" s="231"/>
      <c r="P36" s="231"/>
      <c r="Q36" s="232"/>
    </row>
    <row r="37" spans="1:17" s="233" customFormat="1" ht="11.25">
      <c r="A37" s="228"/>
      <c r="B37" s="229"/>
      <c r="C37" s="364" t="s">
        <v>61</v>
      </c>
      <c r="D37" s="364"/>
      <c r="E37" s="365"/>
      <c r="F37" s="366"/>
      <c r="G37" s="366"/>
      <c r="H37" s="366"/>
      <c r="I37" s="366"/>
      <c r="J37" s="366"/>
      <c r="K37" s="366"/>
      <c r="L37" s="229"/>
      <c r="M37" s="230"/>
      <c r="N37" s="231"/>
      <c r="O37" s="231"/>
      <c r="P37" s="231"/>
      <c r="Q37" s="232"/>
    </row>
    <row r="38" spans="1:17" s="233" customFormat="1" ht="11.25">
      <c r="A38" s="228"/>
      <c r="B38" s="229"/>
      <c r="C38" s="364" t="s">
        <v>62</v>
      </c>
      <c r="D38" s="364"/>
      <c r="E38" s="365"/>
      <c r="F38" s="366"/>
      <c r="G38" s="366"/>
      <c r="H38" s="366"/>
      <c r="I38" s="366"/>
      <c r="J38" s="366"/>
      <c r="K38" s="366"/>
      <c r="L38" s="229"/>
      <c r="M38" s="230"/>
      <c r="N38" s="231"/>
      <c r="O38" s="231"/>
      <c r="P38" s="231"/>
      <c r="Q38" s="232"/>
    </row>
    <row r="39" spans="1:17" s="233" customFormat="1" ht="11.25">
      <c r="A39" s="228"/>
      <c r="B39" s="229"/>
      <c r="C39" s="364" t="s">
        <v>221</v>
      </c>
      <c r="D39" s="364"/>
      <c r="E39" s="367" t="s">
        <v>63</v>
      </c>
      <c r="F39" s="366"/>
      <c r="G39" s="366"/>
      <c r="H39" s="366"/>
      <c r="I39" s="366"/>
      <c r="J39" s="366"/>
      <c r="K39" s="366"/>
      <c r="L39" s="229"/>
      <c r="M39" s="230"/>
      <c r="N39" s="231"/>
      <c r="O39" s="231"/>
      <c r="P39" s="231"/>
      <c r="Q39" s="232"/>
    </row>
    <row r="40" spans="1:17" s="233" customFormat="1" ht="11.25">
      <c r="A40" s="228"/>
      <c r="B40" s="229"/>
      <c r="C40" s="364" t="s">
        <v>64</v>
      </c>
      <c r="D40" s="364"/>
      <c r="E40" s="368"/>
      <c r="F40" s="369"/>
      <c r="G40" s="369"/>
      <c r="H40" s="369"/>
      <c r="I40" s="369"/>
      <c r="J40" s="369"/>
      <c r="K40" s="365"/>
      <c r="L40" s="229"/>
      <c r="M40" s="230"/>
      <c r="N40" s="231"/>
      <c r="O40" s="231"/>
      <c r="P40" s="231"/>
      <c r="Q40" s="232"/>
    </row>
    <row r="41" spans="1:17" s="233" customFormat="1" ht="25.5" customHeight="1">
      <c r="A41" s="228"/>
      <c r="B41" s="229"/>
      <c r="C41" s="364" t="s">
        <v>65</v>
      </c>
      <c r="D41" s="364"/>
      <c r="E41" s="369" t="s">
        <v>66</v>
      </c>
      <c r="F41" s="369"/>
      <c r="G41" s="369"/>
      <c r="H41" s="369"/>
      <c r="I41" s="369"/>
      <c r="J41" s="369"/>
      <c r="K41" s="365"/>
      <c r="L41" s="229"/>
      <c r="M41" s="230"/>
      <c r="N41" s="231"/>
      <c r="O41" s="231"/>
      <c r="P41" s="231"/>
      <c r="Q41" s="232"/>
    </row>
    <row r="42" spans="1:17" s="233" customFormat="1" ht="11.25">
      <c r="A42" s="228"/>
      <c r="B42" s="229"/>
      <c r="C42" s="234"/>
      <c r="D42" s="234"/>
      <c r="E42" s="234"/>
      <c r="F42" s="234"/>
      <c r="G42" s="234"/>
      <c r="H42" s="234"/>
      <c r="I42" s="230"/>
      <c r="J42" s="230"/>
      <c r="K42" s="230"/>
      <c r="L42" s="230"/>
      <c r="M42" s="230"/>
      <c r="N42" s="231"/>
      <c r="O42" s="231"/>
      <c r="P42" s="231"/>
      <c r="Q42" s="232"/>
    </row>
    <row r="43" spans="1:17" s="233" customFormat="1" ht="11.25">
      <c r="A43" s="228"/>
      <c r="B43" s="229"/>
      <c r="C43" s="363" t="s">
        <v>67</v>
      </c>
      <c r="D43" s="363"/>
      <c r="E43" s="363"/>
      <c r="F43" s="363"/>
      <c r="G43" s="363"/>
      <c r="H43" s="363"/>
      <c r="I43" s="230"/>
      <c r="J43" s="230"/>
      <c r="K43" s="230"/>
      <c r="L43" s="230"/>
      <c r="M43" s="230"/>
      <c r="N43" s="231"/>
      <c r="O43" s="231"/>
      <c r="P43" s="231"/>
      <c r="Q43" s="232"/>
    </row>
    <row r="44" spans="1:17" s="233" customFormat="1" ht="11.25">
      <c r="A44" s="228"/>
      <c r="B44" s="229"/>
      <c r="C44" s="364" t="s">
        <v>61</v>
      </c>
      <c r="D44" s="364"/>
      <c r="E44" s="365"/>
      <c r="F44" s="370"/>
      <c r="G44" s="370"/>
      <c r="H44" s="370"/>
      <c r="I44" s="370"/>
      <c r="J44" s="370"/>
      <c r="K44" s="370"/>
      <c r="L44" s="229"/>
      <c r="M44" s="230"/>
      <c r="N44" s="231"/>
      <c r="O44" s="231"/>
      <c r="P44" s="231"/>
      <c r="Q44" s="232"/>
    </row>
    <row r="45" spans="1:17" s="233" customFormat="1" ht="11.25">
      <c r="A45" s="228"/>
      <c r="B45" s="229"/>
      <c r="C45" s="364" t="s">
        <v>62</v>
      </c>
      <c r="D45" s="364"/>
      <c r="E45" s="371"/>
      <c r="F45" s="370"/>
      <c r="G45" s="370"/>
      <c r="H45" s="370"/>
      <c r="I45" s="370"/>
      <c r="J45" s="370"/>
      <c r="K45" s="370"/>
      <c r="L45" s="229"/>
      <c r="M45" s="230"/>
      <c r="N45" s="231"/>
      <c r="O45" s="231"/>
      <c r="P45" s="231"/>
      <c r="Q45" s="232"/>
    </row>
    <row r="46" spans="1:17" s="233" customFormat="1" ht="11.25">
      <c r="A46" s="228"/>
      <c r="B46" s="229"/>
      <c r="C46" s="364" t="s">
        <v>221</v>
      </c>
      <c r="D46" s="364"/>
      <c r="E46" s="372"/>
      <c r="F46" s="373"/>
      <c r="G46" s="373"/>
      <c r="H46" s="373"/>
      <c r="I46" s="373"/>
      <c r="J46" s="373"/>
      <c r="K46" s="373"/>
      <c r="L46" s="229"/>
      <c r="M46" s="230"/>
      <c r="N46" s="231"/>
      <c r="O46" s="231"/>
      <c r="P46" s="231"/>
      <c r="Q46" s="232"/>
    </row>
    <row r="47" spans="1:17" s="233" customFormat="1" ht="11.25">
      <c r="A47" s="228"/>
      <c r="B47" s="229"/>
      <c r="C47" s="364" t="s">
        <v>64</v>
      </c>
      <c r="D47" s="364"/>
      <c r="E47" s="368"/>
      <c r="F47" s="369"/>
      <c r="G47" s="369"/>
      <c r="H47" s="369"/>
      <c r="I47" s="369"/>
      <c r="J47" s="369"/>
      <c r="K47" s="365"/>
      <c r="L47" s="229"/>
      <c r="M47" s="230"/>
      <c r="N47" s="231"/>
      <c r="O47" s="231"/>
      <c r="P47" s="231"/>
      <c r="Q47" s="232"/>
    </row>
    <row r="48" spans="1:17" s="233" customFormat="1" ht="11.25" customHeight="1">
      <c r="A48" s="228"/>
      <c r="B48" s="229"/>
      <c r="C48" s="364" t="s">
        <v>65</v>
      </c>
      <c r="D48" s="364"/>
      <c r="E48" s="369"/>
      <c r="F48" s="369"/>
      <c r="G48" s="369"/>
      <c r="H48" s="369"/>
      <c r="I48" s="369"/>
      <c r="J48" s="369"/>
      <c r="K48" s="369"/>
      <c r="L48" s="229"/>
      <c r="M48" s="230"/>
      <c r="N48" s="231"/>
      <c r="O48" s="231"/>
      <c r="P48" s="231"/>
      <c r="Q48" s="232"/>
    </row>
    <row r="49" spans="2:17" ht="11.25">
      <c r="B49" s="235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7"/>
    </row>
  </sheetData>
  <sheetProtection password="FA9C" sheet="1" objects="1" scenarios="1" formatColumns="0" formatRows="0"/>
  <mergeCells count="26">
    <mergeCell ref="C47:D47"/>
    <mergeCell ref="E47:K47"/>
    <mergeCell ref="C48:D48"/>
    <mergeCell ref="E48:K48"/>
    <mergeCell ref="C45:D45"/>
    <mergeCell ref="E45:K45"/>
    <mergeCell ref="C46:D46"/>
    <mergeCell ref="E46:K46"/>
    <mergeCell ref="C41:D41"/>
    <mergeCell ref="E41:K41"/>
    <mergeCell ref="C43:H43"/>
    <mergeCell ref="C44:D44"/>
    <mergeCell ref="E44:K44"/>
    <mergeCell ref="C39:D39"/>
    <mergeCell ref="E39:K39"/>
    <mergeCell ref="C40:D40"/>
    <mergeCell ref="E40:K40"/>
    <mergeCell ref="C36:H36"/>
    <mergeCell ref="C37:D37"/>
    <mergeCell ref="E37:K37"/>
    <mergeCell ref="C38:D38"/>
    <mergeCell ref="E38:K38"/>
    <mergeCell ref="C6:H6"/>
    <mergeCell ref="P2:Q2"/>
    <mergeCell ref="C3:P3"/>
    <mergeCell ref="C5:H5"/>
  </mergeCells>
  <hyperlinks>
    <hyperlink ref="E39" r:id="rId1" display="help@eias.ru"/>
  </hyperlinks>
  <printOptions/>
  <pageMargins left="0.75" right="0.75" top="1" bottom="1" header="0.5" footer="0.5"/>
  <pageSetup fitToHeight="1" fitToWidth="1" horizontalDpi="600" verticalDpi="600" orientation="portrait" paperSize="9" scale="64" r:id="rId6"/>
  <drawing r:id="rId5"/>
  <legacyDrawing r:id="rId4"/>
  <oleObjects>
    <oleObject progId="Word.Document.8" shapeId="27713745" r:id="rId2"/>
    <oleObject progId="Word.Document.8" shapeId="27713749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1" t="s">
        <v>413</v>
      </c>
      <c r="B1" s="251" t="s">
        <v>414</v>
      </c>
      <c r="C1" s="251" t="s">
        <v>415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110"/>
  <sheetViews>
    <sheetView zoomScalePageLayoutView="0" workbookViewId="0" topLeftCell="A1">
      <selection activeCell="A2" sqref="A2:H67"/>
    </sheetView>
  </sheetViews>
  <sheetFormatPr defaultColWidth="9.00390625" defaultRowHeight="12.75"/>
  <cols>
    <col min="1" max="16384" width="9.125" style="124" customWidth="1"/>
  </cols>
  <sheetData>
    <row r="1" spans="2:8" ht="12.75">
      <c r="B1" t="s">
        <v>0</v>
      </c>
      <c r="C1" s="124" t="s">
        <v>2</v>
      </c>
      <c r="D1" s="124" t="s">
        <v>3</v>
      </c>
      <c r="E1" s="124" t="s">
        <v>4</v>
      </c>
      <c r="F1" s="124" t="s">
        <v>5</v>
      </c>
      <c r="G1" s="124" t="s">
        <v>6</v>
      </c>
      <c r="H1" s="124" t="s">
        <v>7</v>
      </c>
    </row>
    <row r="2" spans="1:8" ht="11.25">
      <c r="A2" s="124">
        <v>1</v>
      </c>
      <c r="B2" s="300" t="s">
        <v>687</v>
      </c>
      <c r="C2" s="300" t="s">
        <v>688</v>
      </c>
      <c r="D2" s="300" t="s">
        <v>689</v>
      </c>
      <c r="E2" s="300" t="s">
        <v>690</v>
      </c>
      <c r="F2" s="300" t="s">
        <v>691</v>
      </c>
      <c r="G2" s="300" t="s">
        <v>692</v>
      </c>
      <c r="H2" s="124" t="s">
        <v>311</v>
      </c>
    </row>
    <row r="3" spans="1:8" ht="11.25">
      <c r="A3" s="124">
        <v>2</v>
      </c>
      <c r="B3" s="300" t="s">
        <v>442</v>
      </c>
      <c r="C3" s="300" t="s">
        <v>444</v>
      </c>
      <c r="D3" s="300" t="s">
        <v>445</v>
      </c>
      <c r="E3" s="300" t="s">
        <v>693</v>
      </c>
      <c r="F3" s="300" t="s">
        <v>694</v>
      </c>
      <c r="G3" s="300" t="s">
        <v>695</v>
      </c>
      <c r="H3" s="124" t="s">
        <v>311</v>
      </c>
    </row>
    <row r="4" spans="1:8" ht="11.25">
      <c r="A4" s="124">
        <v>3</v>
      </c>
      <c r="B4" s="300" t="s">
        <v>442</v>
      </c>
      <c r="C4" s="300" t="s">
        <v>442</v>
      </c>
      <c r="D4" s="300" t="s">
        <v>443</v>
      </c>
      <c r="E4" s="300" t="s">
        <v>696</v>
      </c>
      <c r="F4" s="300" t="s">
        <v>697</v>
      </c>
      <c r="G4" s="300" t="s">
        <v>695</v>
      </c>
      <c r="H4" s="124" t="s">
        <v>311</v>
      </c>
    </row>
    <row r="5" spans="1:8" ht="11.25">
      <c r="A5" s="124">
        <v>4</v>
      </c>
      <c r="B5" s="300" t="s">
        <v>442</v>
      </c>
      <c r="C5" s="300" t="s">
        <v>446</v>
      </c>
      <c r="D5" s="300" t="s">
        <v>447</v>
      </c>
      <c r="E5" s="300" t="s">
        <v>698</v>
      </c>
      <c r="F5" s="300" t="s">
        <v>699</v>
      </c>
      <c r="G5" s="300" t="s">
        <v>700</v>
      </c>
      <c r="H5" s="124" t="s">
        <v>311</v>
      </c>
    </row>
    <row r="6" spans="1:8" ht="11.25">
      <c r="A6" s="124">
        <v>5</v>
      </c>
      <c r="B6" s="300" t="s">
        <v>442</v>
      </c>
      <c r="C6" s="300" t="s">
        <v>450</v>
      </c>
      <c r="D6" s="300" t="s">
        <v>451</v>
      </c>
      <c r="E6" s="300" t="s">
        <v>701</v>
      </c>
      <c r="F6" s="300" t="s">
        <v>699</v>
      </c>
      <c r="G6" s="300" t="s">
        <v>702</v>
      </c>
      <c r="H6" s="124" t="s">
        <v>311</v>
      </c>
    </row>
    <row r="7" spans="1:8" ht="11.25">
      <c r="A7" s="124">
        <v>6</v>
      </c>
      <c r="B7" s="300" t="s">
        <v>442</v>
      </c>
      <c r="C7" s="300" t="s">
        <v>454</v>
      </c>
      <c r="D7" s="300" t="s">
        <v>455</v>
      </c>
      <c r="E7" s="300" t="s">
        <v>703</v>
      </c>
      <c r="F7" s="300" t="s">
        <v>699</v>
      </c>
      <c r="G7" s="300" t="s">
        <v>704</v>
      </c>
      <c r="H7" s="124" t="s">
        <v>311</v>
      </c>
    </row>
    <row r="8" spans="1:8" ht="11.25">
      <c r="A8" s="124">
        <v>7</v>
      </c>
      <c r="B8" s="300" t="s">
        <v>442</v>
      </c>
      <c r="C8" s="300" t="s">
        <v>456</v>
      </c>
      <c r="D8" s="300" t="s">
        <v>457</v>
      </c>
      <c r="E8" s="300" t="s">
        <v>705</v>
      </c>
      <c r="F8" s="300" t="s">
        <v>699</v>
      </c>
      <c r="G8" s="300" t="s">
        <v>706</v>
      </c>
      <c r="H8" s="124" t="s">
        <v>311</v>
      </c>
    </row>
    <row r="9" spans="1:8" ht="11.25">
      <c r="A9" s="124">
        <v>8</v>
      </c>
      <c r="B9" s="300" t="s">
        <v>458</v>
      </c>
      <c r="C9" s="300" t="s">
        <v>460</v>
      </c>
      <c r="D9" s="300" t="s">
        <v>461</v>
      </c>
      <c r="E9" s="300" t="s">
        <v>707</v>
      </c>
      <c r="F9" s="300" t="s">
        <v>708</v>
      </c>
      <c r="G9" s="300" t="s">
        <v>709</v>
      </c>
      <c r="H9" s="124" t="s">
        <v>311</v>
      </c>
    </row>
    <row r="10" spans="1:8" ht="11.25">
      <c r="A10" s="124">
        <v>9</v>
      </c>
      <c r="B10" s="300" t="s">
        <v>458</v>
      </c>
      <c r="C10" s="300" t="s">
        <v>462</v>
      </c>
      <c r="D10" s="300" t="s">
        <v>463</v>
      </c>
      <c r="E10" s="300" t="s">
        <v>710</v>
      </c>
      <c r="F10" s="300" t="s">
        <v>711</v>
      </c>
      <c r="G10" s="300" t="s">
        <v>709</v>
      </c>
      <c r="H10" s="124" t="s">
        <v>311</v>
      </c>
    </row>
    <row r="11" spans="1:8" ht="11.25">
      <c r="A11" s="124">
        <v>10</v>
      </c>
      <c r="B11" s="300" t="s">
        <v>458</v>
      </c>
      <c r="C11" s="300" t="s">
        <v>464</v>
      </c>
      <c r="D11" s="300" t="s">
        <v>465</v>
      </c>
      <c r="E11" s="300" t="s">
        <v>712</v>
      </c>
      <c r="F11" s="300" t="s">
        <v>699</v>
      </c>
      <c r="G11" s="300" t="s">
        <v>713</v>
      </c>
      <c r="H11" s="124" t="s">
        <v>311</v>
      </c>
    </row>
    <row r="12" spans="1:8" ht="11.25">
      <c r="A12" s="124">
        <v>11</v>
      </c>
      <c r="B12" s="300" t="s">
        <v>458</v>
      </c>
      <c r="C12" s="300" t="s">
        <v>468</v>
      </c>
      <c r="D12" s="300" t="s">
        <v>469</v>
      </c>
      <c r="E12" s="300" t="s">
        <v>714</v>
      </c>
      <c r="F12" s="300" t="s">
        <v>699</v>
      </c>
      <c r="G12" s="300" t="s">
        <v>715</v>
      </c>
      <c r="H12" s="124" t="s">
        <v>309</v>
      </c>
    </row>
    <row r="13" spans="1:8" ht="11.25">
      <c r="A13" s="124">
        <v>12</v>
      </c>
      <c r="B13" s="300" t="s">
        <v>458</v>
      </c>
      <c r="C13" s="300" t="s">
        <v>470</v>
      </c>
      <c r="D13" s="300" t="s">
        <v>471</v>
      </c>
      <c r="E13" s="300" t="s">
        <v>716</v>
      </c>
      <c r="F13" s="300" t="s">
        <v>699</v>
      </c>
      <c r="G13" s="300" t="s">
        <v>717</v>
      </c>
      <c r="H13" s="124" t="s">
        <v>311</v>
      </c>
    </row>
    <row r="14" spans="1:8" ht="11.25">
      <c r="A14" s="124">
        <v>13</v>
      </c>
      <c r="B14" s="300" t="s">
        <v>472</v>
      </c>
      <c r="C14" s="300" t="s">
        <v>472</v>
      </c>
      <c r="D14" s="300" t="s">
        <v>473</v>
      </c>
      <c r="E14" s="300" t="s">
        <v>718</v>
      </c>
      <c r="F14" s="300" t="s">
        <v>719</v>
      </c>
      <c r="G14" s="300" t="s">
        <v>720</v>
      </c>
      <c r="H14" s="124" t="s">
        <v>311</v>
      </c>
    </row>
    <row r="15" spans="1:8" ht="11.25">
      <c r="A15" s="124">
        <v>14</v>
      </c>
      <c r="B15" s="300" t="s">
        <v>472</v>
      </c>
      <c r="C15" s="300" t="s">
        <v>472</v>
      </c>
      <c r="D15" s="300" t="s">
        <v>473</v>
      </c>
      <c r="E15" s="300" t="s">
        <v>721</v>
      </c>
      <c r="F15" s="300" t="s">
        <v>722</v>
      </c>
      <c r="G15" s="300" t="s">
        <v>720</v>
      </c>
      <c r="H15" s="124" t="s">
        <v>311</v>
      </c>
    </row>
    <row r="16" spans="1:7" ht="11.25">
      <c r="A16" s="124">
        <v>15</v>
      </c>
      <c r="B16" s="300" t="s">
        <v>472</v>
      </c>
      <c r="C16" s="300" t="s">
        <v>472</v>
      </c>
      <c r="D16" s="300" t="s">
        <v>473</v>
      </c>
      <c r="E16" s="300" t="s">
        <v>723</v>
      </c>
      <c r="F16" s="300" t="s">
        <v>724</v>
      </c>
      <c r="G16" s="300" t="s">
        <v>725</v>
      </c>
    </row>
    <row r="17" spans="1:8" ht="11.25">
      <c r="A17" s="124">
        <v>16</v>
      </c>
      <c r="B17" s="300" t="s">
        <v>474</v>
      </c>
      <c r="C17" s="300" t="s">
        <v>474</v>
      </c>
      <c r="D17" s="300" t="s">
        <v>475</v>
      </c>
      <c r="E17" s="300" t="s">
        <v>726</v>
      </c>
      <c r="F17" s="300" t="s">
        <v>727</v>
      </c>
      <c r="G17" s="300" t="s">
        <v>728</v>
      </c>
      <c r="H17" s="124" t="s">
        <v>311</v>
      </c>
    </row>
    <row r="18" spans="1:8" ht="11.25">
      <c r="A18" s="124">
        <v>17</v>
      </c>
      <c r="B18" s="300" t="s">
        <v>476</v>
      </c>
      <c r="C18" s="300" t="s">
        <v>478</v>
      </c>
      <c r="D18" s="300" t="s">
        <v>479</v>
      </c>
      <c r="E18" s="300" t="s">
        <v>729</v>
      </c>
      <c r="F18" s="300" t="s">
        <v>730</v>
      </c>
      <c r="G18" s="300" t="s">
        <v>731</v>
      </c>
      <c r="H18" s="124" t="s">
        <v>311</v>
      </c>
    </row>
    <row r="19" spans="1:8" ht="11.25">
      <c r="A19" s="124">
        <v>18</v>
      </c>
      <c r="B19" s="300" t="s">
        <v>476</v>
      </c>
      <c r="C19" s="300" t="s">
        <v>476</v>
      </c>
      <c r="D19" s="300" t="s">
        <v>477</v>
      </c>
      <c r="E19" s="300" t="s">
        <v>732</v>
      </c>
      <c r="F19" s="300" t="s">
        <v>730</v>
      </c>
      <c r="G19" s="300" t="s">
        <v>725</v>
      </c>
      <c r="H19" s="124" t="s">
        <v>311</v>
      </c>
    </row>
    <row r="20" spans="1:8" ht="11.25">
      <c r="A20" s="124">
        <v>19</v>
      </c>
      <c r="B20" s="300" t="s">
        <v>476</v>
      </c>
      <c r="C20" s="300" t="s">
        <v>476</v>
      </c>
      <c r="D20" s="300" t="s">
        <v>477</v>
      </c>
      <c r="E20" s="300" t="s">
        <v>733</v>
      </c>
      <c r="F20" s="300" t="s">
        <v>734</v>
      </c>
      <c r="G20" s="300" t="s">
        <v>735</v>
      </c>
      <c r="H20" s="124" t="s">
        <v>309</v>
      </c>
    </row>
    <row r="21" spans="1:8" ht="11.25">
      <c r="A21" s="124">
        <v>20</v>
      </c>
      <c r="B21" s="300" t="s">
        <v>476</v>
      </c>
      <c r="C21" s="300" t="s">
        <v>488</v>
      </c>
      <c r="D21" s="300" t="s">
        <v>489</v>
      </c>
      <c r="E21" s="300" t="s">
        <v>736</v>
      </c>
      <c r="F21" s="300" t="s">
        <v>737</v>
      </c>
      <c r="G21" s="300" t="s">
        <v>735</v>
      </c>
      <c r="H21" s="124" t="s">
        <v>309</v>
      </c>
    </row>
    <row r="22" spans="1:8" ht="11.25">
      <c r="A22" s="124">
        <v>21</v>
      </c>
      <c r="B22" s="300" t="s">
        <v>476</v>
      </c>
      <c r="C22" s="300" t="s">
        <v>490</v>
      </c>
      <c r="D22" s="300" t="s">
        <v>491</v>
      </c>
      <c r="E22" s="300" t="s">
        <v>738</v>
      </c>
      <c r="F22" s="300" t="s">
        <v>739</v>
      </c>
      <c r="G22" s="300" t="s">
        <v>735</v>
      </c>
      <c r="H22" s="124" t="s">
        <v>311</v>
      </c>
    </row>
    <row r="23" spans="1:8" ht="11.25">
      <c r="A23" s="124">
        <v>22</v>
      </c>
      <c r="B23" s="300" t="s">
        <v>476</v>
      </c>
      <c r="C23" s="300" t="s">
        <v>490</v>
      </c>
      <c r="D23" s="300" t="s">
        <v>491</v>
      </c>
      <c r="E23" s="300" t="s">
        <v>740</v>
      </c>
      <c r="F23" s="300" t="s">
        <v>741</v>
      </c>
      <c r="G23" s="300" t="s">
        <v>735</v>
      </c>
      <c r="H23" s="124" t="s">
        <v>309</v>
      </c>
    </row>
    <row r="24" spans="1:8" ht="11.25">
      <c r="A24" s="124">
        <v>23</v>
      </c>
      <c r="B24" s="300" t="s">
        <v>476</v>
      </c>
      <c r="C24" s="300" t="s">
        <v>490</v>
      </c>
      <c r="D24" s="300" t="s">
        <v>491</v>
      </c>
      <c r="E24" s="300" t="s">
        <v>742</v>
      </c>
      <c r="F24" s="300" t="s">
        <v>743</v>
      </c>
      <c r="G24" s="300" t="s">
        <v>735</v>
      </c>
      <c r="H24" s="124" t="s">
        <v>309</v>
      </c>
    </row>
    <row r="25" spans="1:8" ht="11.25">
      <c r="A25" s="124">
        <v>24</v>
      </c>
      <c r="B25" s="300" t="s">
        <v>476</v>
      </c>
      <c r="C25" s="300" t="s">
        <v>492</v>
      </c>
      <c r="D25" s="300" t="s">
        <v>493</v>
      </c>
      <c r="E25" s="300" t="s">
        <v>744</v>
      </c>
      <c r="F25" s="300" t="s">
        <v>745</v>
      </c>
      <c r="G25" s="300" t="s">
        <v>735</v>
      </c>
      <c r="H25" s="124" t="s">
        <v>309</v>
      </c>
    </row>
    <row r="26" spans="1:8" ht="11.25">
      <c r="A26" s="124">
        <v>25</v>
      </c>
      <c r="B26" s="300" t="s">
        <v>746</v>
      </c>
      <c r="C26" s="300" t="s">
        <v>747</v>
      </c>
      <c r="D26" s="300" t="s">
        <v>748</v>
      </c>
      <c r="E26" s="300" t="s">
        <v>749</v>
      </c>
      <c r="F26" s="300" t="s">
        <v>750</v>
      </c>
      <c r="G26" s="300" t="s">
        <v>751</v>
      </c>
      <c r="H26" s="124" t="s">
        <v>309</v>
      </c>
    </row>
    <row r="27" spans="1:8" ht="11.25">
      <c r="A27" s="124">
        <v>26</v>
      </c>
      <c r="B27" s="300" t="s">
        <v>498</v>
      </c>
      <c r="C27" s="300" t="s">
        <v>498</v>
      </c>
      <c r="D27" s="300" t="s">
        <v>499</v>
      </c>
      <c r="E27" s="300" t="s">
        <v>752</v>
      </c>
      <c r="F27" s="300" t="s">
        <v>753</v>
      </c>
      <c r="G27" s="300" t="s">
        <v>754</v>
      </c>
      <c r="H27" s="124" t="s">
        <v>310</v>
      </c>
    </row>
    <row r="28" spans="1:8" ht="11.25">
      <c r="A28" s="124">
        <v>27</v>
      </c>
      <c r="B28" s="300" t="s">
        <v>498</v>
      </c>
      <c r="C28" s="300" t="s">
        <v>498</v>
      </c>
      <c r="D28" s="300" t="s">
        <v>499</v>
      </c>
      <c r="E28" s="300" t="s">
        <v>755</v>
      </c>
      <c r="F28" s="300" t="s">
        <v>756</v>
      </c>
      <c r="G28" s="300" t="s">
        <v>757</v>
      </c>
      <c r="H28" s="124" t="s">
        <v>309</v>
      </c>
    </row>
    <row r="29" spans="1:8" ht="11.25">
      <c r="A29" s="124">
        <v>28</v>
      </c>
      <c r="B29" s="300" t="s">
        <v>498</v>
      </c>
      <c r="C29" s="300" t="s">
        <v>498</v>
      </c>
      <c r="D29" s="300" t="s">
        <v>499</v>
      </c>
      <c r="E29" s="300" t="s">
        <v>758</v>
      </c>
      <c r="F29" s="300" t="s">
        <v>759</v>
      </c>
      <c r="G29" s="300" t="s">
        <v>754</v>
      </c>
      <c r="H29" s="124" t="s">
        <v>760</v>
      </c>
    </row>
    <row r="30" spans="1:8" ht="11.25">
      <c r="A30" s="124">
        <v>29</v>
      </c>
      <c r="B30" s="300" t="s">
        <v>498</v>
      </c>
      <c r="C30" s="300" t="s">
        <v>498</v>
      </c>
      <c r="D30" s="300" t="s">
        <v>499</v>
      </c>
      <c r="E30" s="300" t="s">
        <v>761</v>
      </c>
      <c r="F30" s="300" t="s">
        <v>762</v>
      </c>
      <c r="G30" s="300" t="s">
        <v>754</v>
      </c>
      <c r="H30" s="124" t="s">
        <v>311</v>
      </c>
    </row>
    <row r="31" spans="1:8" ht="11.25">
      <c r="A31" s="124">
        <v>30</v>
      </c>
      <c r="B31" s="300" t="s">
        <v>498</v>
      </c>
      <c r="C31" s="300" t="s">
        <v>498</v>
      </c>
      <c r="D31" s="300" t="s">
        <v>499</v>
      </c>
      <c r="E31" s="300" t="s">
        <v>763</v>
      </c>
      <c r="F31" s="300" t="s">
        <v>764</v>
      </c>
      <c r="G31" s="300" t="s">
        <v>754</v>
      </c>
      <c r="H31" s="124" t="s">
        <v>309</v>
      </c>
    </row>
    <row r="32" spans="1:8" ht="11.25">
      <c r="A32" s="124">
        <v>31</v>
      </c>
      <c r="B32" s="300" t="s">
        <v>498</v>
      </c>
      <c r="C32" s="300" t="s">
        <v>506</v>
      </c>
      <c r="D32" s="300" t="s">
        <v>507</v>
      </c>
      <c r="E32" s="300" t="s">
        <v>765</v>
      </c>
      <c r="F32" s="300" t="s">
        <v>766</v>
      </c>
      <c r="G32" s="300" t="s">
        <v>754</v>
      </c>
      <c r="H32" s="124" t="s">
        <v>311</v>
      </c>
    </row>
    <row r="33" spans="1:8" ht="11.25">
      <c r="A33" s="124">
        <v>32</v>
      </c>
      <c r="B33" s="300" t="s">
        <v>498</v>
      </c>
      <c r="C33" s="300" t="s">
        <v>508</v>
      </c>
      <c r="D33" s="300" t="s">
        <v>509</v>
      </c>
      <c r="E33" s="300" t="s">
        <v>767</v>
      </c>
      <c r="F33" s="300" t="s">
        <v>768</v>
      </c>
      <c r="G33" s="300" t="s">
        <v>754</v>
      </c>
      <c r="H33" s="124" t="s">
        <v>311</v>
      </c>
    </row>
    <row r="34" spans="1:8" ht="11.25">
      <c r="A34" s="124">
        <v>33</v>
      </c>
      <c r="B34" s="300" t="s">
        <v>498</v>
      </c>
      <c r="C34" s="300" t="s">
        <v>508</v>
      </c>
      <c r="D34" s="300" t="s">
        <v>509</v>
      </c>
      <c r="E34" s="300" t="s">
        <v>769</v>
      </c>
      <c r="F34" s="300" t="s">
        <v>770</v>
      </c>
      <c r="G34" s="300" t="s">
        <v>754</v>
      </c>
      <c r="H34" s="124" t="s">
        <v>309</v>
      </c>
    </row>
    <row r="35" spans="1:8" ht="11.25">
      <c r="A35" s="124">
        <v>34</v>
      </c>
      <c r="B35" s="300" t="s">
        <v>498</v>
      </c>
      <c r="C35" s="300" t="s">
        <v>508</v>
      </c>
      <c r="D35" s="300" t="s">
        <v>509</v>
      </c>
      <c r="E35" s="300" t="s">
        <v>771</v>
      </c>
      <c r="F35" s="300" t="s">
        <v>772</v>
      </c>
      <c r="G35" s="300" t="s">
        <v>754</v>
      </c>
      <c r="H35" s="124" t="s">
        <v>310</v>
      </c>
    </row>
    <row r="36" spans="1:7" ht="11.25">
      <c r="A36" s="124">
        <v>35</v>
      </c>
      <c r="B36" s="300" t="s">
        <v>498</v>
      </c>
      <c r="C36" s="300" t="s">
        <v>508</v>
      </c>
      <c r="D36" s="300" t="s">
        <v>509</v>
      </c>
      <c r="E36" s="300" t="s">
        <v>773</v>
      </c>
      <c r="F36" s="300" t="s">
        <v>756</v>
      </c>
      <c r="G36" s="300" t="s">
        <v>754</v>
      </c>
    </row>
    <row r="37" spans="1:7" ht="11.25">
      <c r="A37" s="124">
        <v>36</v>
      </c>
      <c r="B37" s="300" t="s">
        <v>498</v>
      </c>
      <c r="C37" s="300" t="s">
        <v>508</v>
      </c>
      <c r="D37" s="300" t="s">
        <v>509</v>
      </c>
      <c r="E37" s="300" t="s">
        <v>774</v>
      </c>
      <c r="F37" s="300" t="s">
        <v>766</v>
      </c>
      <c r="G37" s="300" t="s">
        <v>775</v>
      </c>
    </row>
    <row r="38" spans="1:8" ht="11.25">
      <c r="A38" s="124">
        <v>37</v>
      </c>
      <c r="B38" s="300" t="s">
        <v>518</v>
      </c>
      <c r="C38" s="300" t="s">
        <v>528</v>
      </c>
      <c r="D38" s="300" t="s">
        <v>529</v>
      </c>
      <c r="E38" s="300" t="s">
        <v>776</v>
      </c>
      <c r="F38" s="300" t="s">
        <v>777</v>
      </c>
      <c r="G38" s="300" t="s">
        <v>778</v>
      </c>
      <c r="H38" s="124" t="s">
        <v>309</v>
      </c>
    </row>
    <row r="39" spans="1:8" ht="11.25">
      <c r="A39" s="124">
        <v>38</v>
      </c>
      <c r="B39" s="300" t="s">
        <v>518</v>
      </c>
      <c r="C39" s="300" t="s">
        <v>528</v>
      </c>
      <c r="D39" s="300" t="s">
        <v>529</v>
      </c>
      <c r="E39" s="300" t="s">
        <v>779</v>
      </c>
      <c r="F39" s="300" t="s">
        <v>780</v>
      </c>
      <c r="G39" s="300" t="s">
        <v>778</v>
      </c>
      <c r="H39" s="124" t="s">
        <v>311</v>
      </c>
    </row>
    <row r="40" spans="1:8" ht="11.25">
      <c r="A40" s="124">
        <v>39</v>
      </c>
      <c r="B40" s="300" t="s">
        <v>518</v>
      </c>
      <c r="C40" s="300" t="s">
        <v>532</v>
      </c>
      <c r="D40" s="300" t="s">
        <v>533</v>
      </c>
      <c r="E40" s="300" t="s">
        <v>781</v>
      </c>
      <c r="F40" s="300" t="s">
        <v>782</v>
      </c>
      <c r="G40" s="300" t="s">
        <v>778</v>
      </c>
      <c r="H40" s="124" t="s">
        <v>311</v>
      </c>
    </row>
    <row r="41" spans="1:8" ht="11.25">
      <c r="A41" s="124">
        <v>40</v>
      </c>
      <c r="B41" s="300" t="s">
        <v>518</v>
      </c>
      <c r="C41" s="300" t="s">
        <v>532</v>
      </c>
      <c r="D41" s="300" t="s">
        <v>533</v>
      </c>
      <c r="E41" s="300" t="s">
        <v>783</v>
      </c>
      <c r="F41" s="300" t="s">
        <v>784</v>
      </c>
      <c r="G41" s="300" t="s">
        <v>778</v>
      </c>
      <c r="H41" s="124" t="s">
        <v>311</v>
      </c>
    </row>
    <row r="42" spans="1:8" ht="11.25">
      <c r="A42" s="124">
        <v>41</v>
      </c>
      <c r="B42" s="300" t="s">
        <v>536</v>
      </c>
      <c r="C42" s="300" t="s">
        <v>538</v>
      </c>
      <c r="D42" s="300" t="s">
        <v>539</v>
      </c>
      <c r="E42" s="300" t="s">
        <v>785</v>
      </c>
      <c r="F42" s="300" t="s">
        <v>699</v>
      </c>
      <c r="G42" s="300" t="s">
        <v>786</v>
      </c>
      <c r="H42" s="124" t="s">
        <v>311</v>
      </c>
    </row>
    <row r="43" spans="1:8" ht="11.25">
      <c r="A43" s="124">
        <v>42</v>
      </c>
      <c r="B43" s="300" t="s">
        <v>536</v>
      </c>
      <c r="C43" s="300" t="s">
        <v>546</v>
      </c>
      <c r="D43" s="300" t="s">
        <v>547</v>
      </c>
      <c r="E43" s="300" t="s">
        <v>787</v>
      </c>
      <c r="F43" s="300" t="s">
        <v>788</v>
      </c>
      <c r="G43" s="300" t="s">
        <v>789</v>
      </c>
      <c r="H43" s="124" t="s">
        <v>760</v>
      </c>
    </row>
    <row r="44" spans="1:8" ht="11.25">
      <c r="A44" s="124">
        <v>43</v>
      </c>
      <c r="B44" s="300" t="s">
        <v>536</v>
      </c>
      <c r="C44" s="300" t="s">
        <v>548</v>
      </c>
      <c r="D44" s="300" t="s">
        <v>549</v>
      </c>
      <c r="E44" s="300" t="s">
        <v>790</v>
      </c>
      <c r="F44" s="300" t="s">
        <v>699</v>
      </c>
      <c r="G44" s="300" t="s">
        <v>791</v>
      </c>
      <c r="H44" s="124" t="s">
        <v>311</v>
      </c>
    </row>
    <row r="45" spans="1:8" ht="11.25">
      <c r="A45" s="124">
        <v>44</v>
      </c>
      <c r="B45" s="300" t="s">
        <v>536</v>
      </c>
      <c r="C45" s="300" t="s">
        <v>548</v>
      </c>
      <c r="D45" s="300" t="s">
        <v>549</v>
      </c>
      <c r="E45" s="300" t="s">
        <v>792</v>
      </c>
      <c r="F45" s="300" t="s">
        <v>793</v>
      </c>
      <c r="G45" s="300" t="s">
        <v>789</v>
      </c>
      <c r="H45" s="124" t="s">
        <v>311</v>
      </c>
    </row>
    <row r="46" spans="1:8" ht="11.25">
      <c r="A46" s="124">
        <v>45</v>
      </c>
      <c r="B46" s="300" t="s">
        <v>536</v>
      </c>
      <c r="C46" s="300" t="s">
        <v>550</v>
      </c>
      <c r="D46" s="300" t="s">
        <v>551</v>
      </c>
      <c r="E46" s="300" t="s">
        <v>794</v>
      </c>
      <c r="F46" s="300" t="s">
        <v>795</v>
      </c>
      <c r="G46" s="300" t="s">
        <v>789</v>
      </c>
      <c r="H46" s="124" t="s">
        <v>311</v>
      </c>
    </row>
    <row r="47" spans="1:8" ht="11.25">
      <c r="A47" s="124">
        <v>46</v>
      </c>
      <c r="B47" s="300" t="s">
        <v>536</v>
      </c>
      <c r="C47" s="300" t="s">
        <v>554</v>
      </c>
      <c r="D47" s="300" t="s">
        <v>555</v>
      </c>
      <c r="E47" s="300" t="s">
        <v>796</v>
      </c>
      <c r="F47" s="300" t="s">
        <v>797</v>
      </c>
      <c r="G47" s="300" t="s">
        <v>798</v>
      </c>
      <c r="H47" s="124" t="s">
        <v>311</v>
      </c>
    </row>
    <row r="48" spans="1:8" ht="11.25">
      <c r="A48" s="124">
        <v>47</v>
      </c>
      <c r="B48" s="300" t="s">
        <v>536</v>
      </c>
      <c r="C48" s="300" t="s">
        <v>556</v>
      </c>
      <c r="D48" s="300" t="s">
        <v>557</v>
      </c>
      <c r="E48" s="300" t="s">
        <v>799</v>
      </c>
      <c r="F48" s="300" t="s">
        <v>699</v>
      </c>
      <c r="G48" s="300" t="s">
        <v>800</v>
      </c>
      <c r="H48" s="124" t="s">
        <v>311</v>
      </c>
    </row>
    <row r="49" spans="1:8" ht="11.25">
      <c r="A49" s="124">
        <v>48</v>
      </c>
      <c r="B49" s="300" t="s">
        <v>536</v>
      </c>
      <c r="C49" s="300" t="s">
        <v>556</v>
      </c>
      <c r="D49" s="300" t="s">
        <v>557</v>
      </c>
      <c r="E49" s="300" t="s">
        <v>801</v>
      </c>
      <c r="F49" s="300" t="s">
        <v>802</v>
      </c>
      <c r="G49" s="300" t="s">
        <v>789</v>
      </c>
      <c r="H49" s="124" t="s">
        <v>311</v>
      </c>
    </row>
    <row r="50" spans="1:8" ht="11.25">
      <c r="A50" s="124">
        <v>49</v>
      </c>
      <c r="B50" s="300" t="s">
        <v>536</v>
      </c>
      <c r="C50" s="300" t="s">
        <v>556</v>
      </c>
      <c r="D50" s="300" t="s">
        <v>557</v>
      </c>
      <c r="E50" s="300" t="s">
        <v>803</v>
      </c>
      <c r="F50" s="300" t="s">
        <v>804</v>
      </c>
      <c r="G50" s="300" t="s">
        <v>789</v>
      </c>
      <c r="H50" s="124" t="s">
        <v>311</v>
      </c>
    </row>
    <row r="51" spans="1:8" ht="11.25">
      <c r="A51" s="124">
        <v>50</v>
      </c>
      <c r="B51" s="300" t="s">
        <v>560</v>
      </c>
      <c r="C51" s="300" t="s">
        <v>562</v>
      </c>
      <c r="D51" s="300" t="s">
        <v>563</v>
      </c>
      <c r="E51" s="300" t="s">
        <v>805</v>
      </c>
      <c r="F51" s="300" t="s">
        <v>806</v>
      </c>
      <c r="G51" s="300" t="s">
        <v>807</v>
      </c>
      <c r="H51" s="124" t="s">
        <v>309</v>
      </c>
    </row>
    <row r="52" spans="1:8" ht="11.25">
      <c r="A52" s="124">
        <v>51</v>
      </c>
      <c r="B52" s="300" t="s">
        <v>560</v>
      </c>
      <c r="C52" s="300" t="s">
        <v>562</v>
      </c>
      <c r="D52" s="300" t="s">
        <v>563</v>
      </c>
      <c r="E52" s="300" t="s">
        <v>808</v>
      </c>
      <c r="F52" s="300" t="s">
        <v>809</v>
      </c>
      <c r="G52" s="300" t="s">
        <v>810</v>
      </c>
      <c r="H52" s="124" t="s">
        <v>311</v>
      </c>
    </row>
    <row r="53" spans="1:8" ht="11.25">
      <c r="A53" s="124">
        <v>52</v>
      </c>
      <c r="B53" s="300" t="s">
        <v>560</v>
      </c>
      <c r="C53" s="300" t="s">
        <v>564</v>
      </c>
      <c r="D53" s="300" t="s">
        <v>565</v>
      </c>
      <c r="E53" s="300" t="s">
        <v>808</v>
      </c>
      <c r="F53" s="300" t="s">
        <v>809</v>
      </c>
      <c r="G53" s="300" t="s">
        <v>810</v>
      </c>
      <c r="H53" s="124" t="s">
        <v>311</v>
      </c>
    </row>
    <row r="54" spans="1:8" ht="11.25">
      <c r="A54" s="124">
        <v>53</v>
      </c>
      <c r="B54" s="300" t="s">
        <v>560</v>
      </c>
      <c r="C54" s="300" t="s">
        <v>566</v>
      </c>
      <c r="D54" s="300" t="s">
        <v>567</v>
      </c>
      <c r="E54" s="300" t="s">
        <v>808</v>
      </c>
      <c r="F54" s="300" t="s">
        <v>809</v>
      </c>
      <c r="G54" s="300" t="s">
        <v>810</v>
      </c>
      <c r="H54" s="124" t="s">
        <v>311</v>
      </c>
    </row>
    <row r="55" spans="1:8" ht="11.25">
      <c r="A55" s="124">
        <v>54</v>
      </c>
      <c r="B55" s="300" t="s">
        <v>560</v>
      </c>
      <c r="C55" s="300" t="s">
        <v>568</v>
      </c>
      <c r="D55" s="300" t="s">
        <v>569</v>
      </c>
      <c r="E55" s="300" t="s">
        <v>808</v>
      </c>
      <c r="F55" s="300" t="s">
        <v>809</v>
      </c>
      <c r="G55" s="300" t="s">
        <v>810</v>
      </c>
      <c r="H55" s="124" t="s">
        <v>311</v>
      </c>
    </row>
    <row r="56" spans="1:8" ht="11.25">
      <c r="A56" s="124">
        <v>55</v>
      </c>
      <c r="B56" s="300" t="s">
        <v>560</v>
      </c>
      <c r="C56" s="300" t="s">
        <v>570</v>
      </c>
      <c r="D56" s="300" t="s">
        <v>571</v>
      </c>
      <c r="E56" s="300" t="s">
        <v>808</v>
      </c>
      <c r="F56" s="300" t="s">
        <v>809</v>
      </c>
      <c r="G56" s="300" t="s">
        <v>810</v>
      </c>
      <c r="H56" s="124" t="s">
        <v>311</v>
      </c>
    </row>
    <row r="57" spans="1:8" ht="11.25">
      <c r="A57" s="124">
        <v>56</v>
      </c>
      <c r="B57" s="300" t="s">
        <v>560</v>
      </c>
      <c r="C57" s="300" t="s">
        <v>572</v>
      </c>
      <c r="D57" s="300" t="s">
        <v>573</v>
      </c>
      <c r="E57" s="300" t="s">
        <v>811</v>
      </c>
      <c r="F57" s="300" t="s">
        <v>812</v>
      </c>
      <c r="G57" s="300" t="s">
        <v>810</v>
      </c>
      <c r="H57" s="124" t="s">
        <v>309</v>
      </c>
    </row>
    <row r="58" spans="1:8" ht="11.25">
      <c r="A58" s="124">
        <v>57</v>
      </c>
      <c r="B58" s="300" t="s">
        <v>560</v>
      </c>
      <c r="C58" s="300" t="s">
        <v>572</v>
      </c>
      <c r="D58" s="300" t="s">
        <v>573</v>
      </c>
      <c r="E58" s="300" t="s">
        <v>808</v>
      </c>
      <c r="F58" s="300" t="s">
        <v>809</v>
      </c>
      <c r="G58" s="300" t="s">
        <v>810</v>
      </c>
      <c r="H58" s="124" t="s">
        <v>311</v>
      </c>
    </row>
    <row r="59" spans="1:8" ht="11.25">
      <c r="A59" s="124">
        <v>58</v>
      </c>
      <c r="B59" s="300" t="s">
        <v>560</v>
      </c>
      <c r="C59" s="300" t="s">
        <v>574</v>
      </c>
      <c r="D59" s="300" t="s">
        <v>575</v>
      </c>
      <c r="E59" s="300" t="s">
        <v>813</v>
      </c>
      <c r="F59" s="300" t="s">
        <v>814</v>
      </c>
      <c r="G59" s="300" t="s">
        <v>807</v>
      </c>
      <c r="H59" s="124" t="s">
        <v>311</v>
      </c>
    </row>
    <row r="60" spans="1:7" ht="11.25">
      <c r="A60" s="124">
        <v>59</v>
      </c>
      <c r="B60" s="300" t="s">
        <v>560</v>
      </c>
      <c r="C60" s="300" t="s">
        <v>574</v>
      </c>
      <c r="D60" s="300" t="s">
        <v>575</v>
      </c>
      <c r="E60" s="300" t="s">
        <v>815</v>
      </c>
      <c r="F60" s="300" t="s">
        <v>816</v>
      </c>
      <c r="G60" s="300" t="s">
        <v>810</v>
      </c>
    </row>
    <row r="61" spans="1:8" ht="11.25">
      <c r="A61" s="124">
        <v>60</v>
      </c>
      <c r="B61" s="300" t="s">
        <v>560</v>
      </c>
      <c r="C61" s="300" t="s">
        <v>574</v>
      </c>
      <c r="D61" s="300" t="s">
        <v>575</v>
      </c>
      <c r="E61" s="300" t="s">
        <v>808</v>
      </c>
      <c r="F61" s="300" t="s">
        <v>809</v>
      </c>
      <c r="G61" s="300" t="s">
        <v>810</v>
      </c>
      <c r="H61" s="124" t="s">
        <v>311</v>
      </c>
    </row>
    <row r="62" spans="1:7" ht="11.25">
      <c r="A62" s="124">
        <v>61</v>
      </c>
      <c r="B62" s="300" t="s">
        <v>560</v>
      </c>
      <c r="C62" s="300" t="s">
        <v>574</v>
      </c>
      <c r="D62" s="300" t="s">
        <v>575</v>
      </c>
      <c r="E62" s="300" t="s">
        <v>723</v>
      </c>
      <c r="F62" s="300" t="s">
        <v>724</v>
      </c>
      <c r="G62" s="300" t="s">
        <v>725</v>
      </c>
    </row>
    <row r="63" spans="1:8" ht="11.25">
      <c r="A63" s="124">
        <v>62</v>
      </c>
      <c r="B63" s="300" t="s">
        <v>560</v>
      </c>
      <c r="C63" s="300" t="s">
        <v>560</v>
      </c>
      <c r="D63" s="300" t="s">
        <v>561</v>
      </c>
      <c r="E63" s="300" t="s">
        <v>808</v>
      </c>
      <c r="F63" s="300" t="s">
        <v>809</v>
      </c>
      <c r="G63" s="300" t="s">
        <v>810</v>
      </c>
      <c r="H63" s="124" t="s">
        <v>311</v>
      </c>
    </row>
    <row r="64" spans="1:8" ht="11.25">
      <c r="A64" s="124">
        <v>63</v>
      </c>
      <c r="B64" s="300" t="s">
        <v>560</v>
      </c>
      <c r="C64" s="300" t="s">
        <v>576</v>
      </c>
      <c r="D64" s="300" t="s">
        <v>577</v>
      </c>
      <c r="E64" s="300" t="s">
        <v>808</v>
      </c>
      <c r="F64" s="300" t="s">
        <v>809</v>
      </c>
      <c r="G64" s="300" t="s">
        <v>810</v>
      </c>
      <c r="H64" s="124" t="s">
        <v>311</v>
      </c>
    </row>
    <row r="65" spans="1:8" ht="11.25">
      <c r="A65" s="124">
        <v>64</v>
      </c>
      <c r="B65" s="300" t="s">
        <v>578</v>
      </c>
      <c r="C65" s="300" t="s">
        <v>580</v>
      </c>
      <c r="D65" s="300" t="s">
        <v>581</v>
      </c>
      <c r="E65" s="300" t="s">
        <v>817</v>
      </c>
      <c r="F65" s="300" t="s">
        <v>818</v>
      </c>
      <c r="G65" s="300" t="s">
        <v>819</v>
      </c>
      <c r="H65" s="124" t="s">
        <v>311</v>
      </c>
    </row>
    <row r="66" spans="1:8" ht="11.25">
      <c r="A66" s="124">
        <v>65</v>
      </c>
      <c r="B66" s="300" t="s">
        <v>578</v>
      </c>
      <c r="C66" s="300" t="s">
        <v>582</v>
      </c>
      <c r="D66" s="300" t="s">
        <v>583</v>
      </c>
      <c r="E66" s="300" t="s">
        <v>817</v>
      </c>
      <c r="F66" s="300" t="s">
        <v>818</v>
      </c>
      <c r="G66" s="300" t="s">
        <v>819</v>
      </c>
      <c r="H66" s="124" t="s">
        <v>311</v>
      </c>
    </row>
    <row r="67" spans="1:8" ht="11.25">
      <c r="A67" s="124">
        <v>66</v>
      </c>
      <c r="B67" s="300" t="s">
        <v>578</v>
      </c>
      <c r="C67" s="300" t="s">
        <v>584</v>
      </c>
      <c r="D67" s="300" t="s">
        <v>585</v>
      </c>
      <c r="E67" s="300" t="s">
        <v>817</v>
      </c>
      <c r="F67" s="300" t="s">
        <v>818</v>
      </c>
      <c r="G67" s="300" t="s">
        <v>819</v>
      </c>
      <c r="H67" s="124" t="s">
        <v>311</v>
      </c>
    </row>
    <row r="68" spans="1:8" ht="11.25">
      <c r="A68" s="124">
        <v>67</v>
      </c>
      <c r="B68" s="124" t="s">
        <v>578</v>
      </c>
      <c r="C68" s="124" t="s">
        <v>586</v>
      </c>
      <c r="D68" s="124" t="s">
        <v>587</v>
      </c>
      <c r="E68" s="124" t="s">
        <v>817</v>
      </c>
      <c r="F68" s="124" t="s">
        <v>818</v>
      </c>
      <c r="G68" s="124" t="s">
        <v>819</v>
      </c>
      <c r="H68" s="124" t="s">
        <v>311</v>
      </c>
    </row>
    <row r="69" spans="1:8" ht="11.25">
      <c r="A69" s="124">
        <v>68</v>
      </c>
      <c r="B69" s="124" t="s">
        <v>578</v>
      </c>
      <c r="C69" s="124" t="s">
        <v>588</v>
      </c>
      <c r="D69" s="124" t="s">
        <v>589</v>
      </c>
      <c r="E69" s="124" t="s">
        <v>820</v>
      </c>
      <c r="F69" s="124" t="s">
        <v>821</v>
      </c>
      <c r="G69" s="124" t="s">
        <v>819</v>
      </c>
      <c r="H69" s="124" t="s">
        <v>309</v>
      </c>
    </row>
    <row r="70" spans="1:8" ht="11.25">
      <c r="A70" s="124">
        <v>69</v>
      </c>
      <c r="B70" s="124" t="s">
        <v>578</v>
      </c>
      <c r="C70" s="124" t="s">
        <v>588</v>
      </c>
      <c r="D70" s="124" t="s">
        <v>589</v>
      </c>
      <c r="E70" s="124" t="s">
        <v>817</v>
      </c>
      <c r="F70" s="124" t="s">
        <v>818</v>
      </c>
      <c r="G70" s="124" t="s">
        <v>819</v>
      </c>
      <c r="H70" s="124" t="s">
        <v>311</v>
      </c>
    </row>
    <row r="71" spans="1:8" ht="11.25">
      <c r="A71" s="124">
        <v>70</v>
      </c>
      <c r="B71" s="124" t="s">
        <v>578</v>
      </c>
      <c r="C71" s="124" t="s">
        <v>590</v>
      </c>
      <c r="D71" s="124" t="s">
        <v>591</v>
      </c>
      <c r="E71" s="124" t="s">
        <v>822</v>
      </c>
      <c r="F71" s="124" t="s">
        <v>823</v>
      </c>
      <c r="G71" s="124" t="s">
        <v>819</v>
      </c>
      <c r="H71" s="124" t="s">
        <v>309</v>
      </c>
    </row>
    <row r="72" spans="1:8" ht="11.25">
      <c r="A72" s="124">
        <v>71</v>
      </c>
      <c r="B72" s="124" t="s">
        <v>578</v>
      </c>
      <c r="C72" s="124" t="s">
        <v>592</v>
      </c>
      <c r="D72" s="124" t="s">
        <v>593</v>
      </c>
      <c r="E72" s="124" t="s">
        <v>817</v>
      </c>
      <c r="F72" s="124" t="s">
        <v>818</v>
      </c>
      <c r="G72" s="124" t="s">
        <v>819</v>
      </c>
      <c r="H72" s="124" t="s">
        <v>311</v>
      </c>
    </row>
    <row r="73" spans="1:8" ht="11.25">
      <c r="A73" s="124">
        <v>72</v>
      </c>
      <c r="B73" s="124" t="s">
        <v>578</v>
      </c>
      <c r="C73" s="124" t="s">
        <v>594</v>
      </c>
      <c r="D73" s="124" t="s">
        <v>595</v>
      </c>
      <c r="E73" s="124" t="s">
        <v>817</v>
      </c>
      <c r="F73" s="124" t="s">
        <v>818</v>
      </c>
      <c r="G73" s="124" t="s">
        <v>819</v>
      </c>
      <c r="H73" s="124" t="s">
        <v>311</v>
      </c>
    </row>
    <row r="74" spans="1:8" ht="11.25">
      <c r="A74" s="124">
        <v>73</v>
      </c>
      <c r="B74" s="124" t="s">
        <v>578</v>
      </c>
      <c r="C74" s="124" t="s">
        <v>596</v>
      </c>
      <c r="D74" s="124" t="s">
        <v>597</v>
      </c>
      <c r="E74" s="124" t="s">
        <v>817</v>
      </c>
      <c r="F74" s="124" t="s">
        <v>818</v>
      </c>
      <c r="G74" s="124" t="s">
        <v>819</v>
      </c>
      <c r="H74" s="124" t="s">
        <v>311</v>
      </c>
    </row>
    <row r="75" spans="1:8" ht="11.25">
      <c r="A75" s="124">
        <v>74</v>
      </c>
      <c r="B75" s="124" t="s">
        <v>578</v>
      </c>
      <c r="C75" s="124" t="s">
        <v>598</v>
      </c>
      <c r="D75" s="124" t="s">
        <v>599</v>
      </c>
      <c r="E75" s="124" t="s">
        <v>817</v>
      </c>
      <c r="F75" s="124" t="s">
        <v>818</v>
      </c>
      <c r="G75" s="124" t="s">
        <v>819</v>
      </c>
      <c r="H75" s="124" t="s">
        <v>311</v>
      </c>
    </row>
    <row r="76" spans="1:8" ht="11.25">
      <c r="A76" s="124">
        <v>75</v>
      </c>
      <c r="B76" s="124" t="s">
        <v>578</v>
      </c>
      <c r="C76" s="124" t="s">
        <v>600</v>
      </c>
      <c r="D76" s="124" t="s">
        <v>601</v>
      </c>
      <c r="E76" s="124" t="s">
        <v>817</v>
      </c>
      <c r="F76" s="124" t="s">
        <v>818</v>
      </c>
      <c r="G76" s="124" t="s">
        <v>819</v>
      </c>
      <c r="H76" s="124" t="s">
        <v>311</v>
      </c>
    </row>
    <row r="77" spans="1:8" ht="11.25">
      <c r="A77" s="124">
        <v>76</v>
      </c>
      <c r="B77" s="124" t="s">
        <v>578</v>
      </c>
      <c r="C77" s="124" t="s">
        <v>602</v>
      </c>
      <c r="D77" s="124" t="s">
        <v>603</v>
      </c>
      <c r="E77" s="124" t="s">
        <v>817</v>
      </c>
      <c r="F77" s="124" t="s">
        <v>818</v>
      </c>
      <c r="G77" s="124" t="s">
        <v>819</v>
      </c>
      <c r="H77" s="124" t="s">
        <v>311</v>
      </c>
    </row>
    <row r="78" spans="1:7" ht="11.25">
      <c r="A78" s="124">
        <v>77</v>
      </c>
      <c r="B78" s="124" t="s">
        <v>578</v>
      </c>
      <c r="C78" s="124" t="s">
        <v>604</v>
      </c>
      <c r="D78" s="124" t="s">
        <v>605</v>
      </c>
      <c r="E78" s="124" t="s">
        <v>824</v>
      </c>
      <c r="F78" s="124" t="s">
        <v>825</v>
      </c>
      <c r="G78" s="124" t="s">
        <v>819</v>
      </c>
    </row>
    <row r="79" spans="1:8" ht="11.25">
      <c r="A79" s="124">
        <v>78</v>
      </c>
      <c r="B79" s="124" t="s">
        <v>826</v>
      </c>
      <c r="C79" s="124" t="s">
        <v>826</v>
      </c>
      <c r="D79" s="124" t="s">
        <v>827</v>
      </c>
      <c r="E79" s="124" t="s">
        <v>828</v>
      </c>
      <c r="F79" s="124" t="s">
        <v>829</v>
      </c>
      <c r="G79" s="124" t="s">
        <v>830</v>
      </c>
      <c r="H79" s="124" t="s">
        <v>311</v>
      </c>
    </row>
    <row r="80" spans="1:8" ht="11.25">
      <c r="A80" s="124">
        <v>79</v>
      </c>
      <c r="B80" s="124" t="s">
        <v>606</v>
      </c>
      <c r="C80" s="124" t="s">
        <v>606</v>
      </c>
      <c r="D80" s="124" t="s">
        <v>607</v>
      </c>
      <c r="E80" s="124" t="s">
        <v>831</v>
      </c>
      <c r="F80" s="124" t="s">
        <v>832</v>
      </c>
      <c r="G80" s="124" t="s">
        <v>833</v>
      </c>
      <c r="H80" s="124" t="s">
        <v>311</v>
      </c>
    </row>
    <row r="81" spans="1:8" ht="11.25">
      <c r="A81" s="124">
        <v>80</v>
      </c>
      <c r="B81" s="124" t="s">
        <v>606</v>
      </c>
      <c r="C81" s="124" t="s">
        <v>630</v>
      </c>
      <c r="D81" s="124" t="s">
        <v>631</v>
      </c>
      <c r="E81" s="124" t="s">
        <v>834</v>
      </c>
      <c r="F81" s="124" t="s">
        <v>835</v>
      </c>
      <c r="G81" s="124" t="s">
        <v>836</v>
      </c>
      <c r="H81" s="124" t="s">
        <v>309</v>
      </c>
    </row>
    <row r="82" spans="1:8" ht="11.25">
      <c r="A82" s="124">
        <v>81</v>
      </c>
      <c r="B82" s="124" t="s">
        <v>636</v>
      </c>
      <c r="C82" s="124" t="s">
        <v>636</v>
      </c>
      <c r="D82" s="124" t="s">
        <v>637</v>
      </c>
      <c r="E82" s="124" t="s">
        <v>837</v>
      </c>
      <c r="F82" s="124" t="s">
        <v>838</v>
      </c>
      <c r="G82" s="124" t="s">
        <v>839</v>
      </c>
      <c r="H82" s="124" t="s">
        <v>311</v>
      </c>
    </row>
    <row r="83" spans="1:7" ht="11.25">
      <c r="A83" s="124">
        <v>82</v>
      </c>
      <c r="B83" s="124" t="s">
        <v>636</v>
      </c>
      <c r="C83" s="124" t="s">
        <v>636</v>
      </c>
      <c r="D83" s="124" t="s">
        <v>637</v>
      </c>
      <c r="E83" s="124" t="s">
        <v>723</v>
      </c>
      <c r="F83" s="124" t="s">
        <v>724</v>
      </c>
      <c r="G83" s="124" t="s">
        <v>725</v>
      </c>
    </row>
    <row r="84" spans="1:8" ht="11.25">
      <c r="A84" s="124">
        <v>83</v>
      </c>
      <c r="B84" s="124" t="s">
        <v>638</v>
      </c>
      <c r="C84" s="124" t="s">
        <v>638</v>
      </c>
      <c r="D84" s="124" t="s">
        <v>639</v>
      </c>
      <c r="E84" s="124" t="s">
        <v>840</v>
      </c>
      <c r="F84" s="124" t="s">
        <v>841</v>
      </c>
      <c r="G84" s="124" t="s">
        <v>842</v>
      </c>
      <c r="H84" s="124" t="s">
        <v>309</v>
      </c>
    </row>
    <row r="85" spans="1:7" ht="11.25">
      <c r="A85" s="124">
        <v>84</v>
      </c>
      <c r="B85" s="124" t="s">
        <v>638</v>
      </c>
      <c r="C85" s="124" t="s">
        <v>638</v>
      </c>
      <c r="D85" s="124" t="s">
        <v>639</v>
      </c>
      <c r="E85" s="124" t="s">
        <v>843</v>
      </c>
      <c r="F85" s="124" t="s">
        <v>844</v>
      </c>
      <c r="G85" s="124" t="s">
        <v>842</v>
      </c>
    </row>
    <row r="86" spans="1:8" ht="11.25">
      <c r="A86" s="124">
        <v>85</v>
      </c>
      <c r="B86" s="124" t="s">
        <v>640</v>
      </c>
      <c r="C86" s="124" t="s">
        <v>640</v>
      </c>
      <c r="D86" s="124" t="s">
        <v>641</v>
      </c>
      <c r="E86" s="124" t="s">
        <v>845</v>
      </c>
      <c r="F86" s="124" t="s">
        <v>846</v>
      </c>
      <c r="G86" s="124" t="s">
        <v>847</v>
      </c>
      <c r="H86" s="124" t="s">
        <v>311</v>
      </c>
    </row>
    <row r="87" spans="1:8" ht="11.25">
      <c r="A87" s="124">
        <v>86</v>
      </c>
      <c r="B87" s="124" t="s">
        <v>640</v>
      </c>
      <c r="C87" s="124" t="s">
        <v>640</v>
      </c>
      <c r="D87" s="124" t="s">
        <v>641</v>
      </c>
      <c r="E87" s="124" t="s">
        <v>848</v>
      </c>
      <c r="F87" s="124" t="s">
        <v>849</v>
      </c>
      <c r="G87" s="124" t="s">
        <v>850</v>
      </c>
      <c r="H87" s="124" t="s">
        <v>311</v>
      </c>
    </row>
    <row r="88" spans="1:8" ht="11.25">
      <c r="A88" s="124">
        <v>87</v>
      </c>
      <c r="B88" s="124" t="s">
        <v>640</v>
      </c>
      <c r="C88" s="124" t="s">
        <v>640</v>
      </c>
      <c r="D88" s="124" t="s">
        <v>641</v>
      </c>
      <c r="E88" s="124" t="s">
        <v>851</v>
      </c>
      <c r="F88" s="124" t="s">
        <v>852</v>
      </c>
      <c r="G88" s="124" t="s">
        <v>850</v>
      </c>
      <c r="H88" s="124" t="s">
        <v>311</v>
      </c>
    </row>
    <row r="89" spans="1:8" ht="11.25">
      <c r="A89" s="124">
        <v>88</v>
      </c>
      <c r="B89" s="124" t="s">
        <v>642</v>
      </c>
      <c r="C89" s="124" t="s">
        <v>644</v>
      </c>
      <c r="D89" s="124" t="s">
        <v>643</v>
      </c>
      <c r="E89" s="124" t="s">
        <v>853</v>
      </c>
      <c r="F89" s="124" t="s">
        <v>854</v>
      </c>
      <c r="G89" s="124" t="s">
        <v>855</v>
      </c>
      <c r="H89" s="124" t="s">
        <v>311</v>
      </c>
    </row>
    <row r="90" spans="1:8" ht="11.25">
      <c r="A90" s="124">
        <v>89</v>
      </c>
      <c r="B90" s="124" t="s">
        <v>645</v>
      </c>
      <c r="C90" s="124" t="s">
        <v>645</v>
      </c>
      <c r="D90" s="124" t="s">
        <v>646</v>
      </c>
      <c r="E90" s="124" t="s">
        <v>856</v>
      </c>
      <c r="F90" s="124" t="s">
        <v>857</v>
      </c>
      <c r="G90" s="124" t="s">
        <v>798</v>
      </c>
      <c r="H90" s="124" t="s">
        <v>311</v>
      </c>
    </row>
    <row r="91" spans="1:8" ht="11.25">
      <c r="A91" s="124">
        <v>90</v>
      </c>
      <c r="B91" s="124" t="s">
        <v>647</v>
      </c>
      <c r="C91" s="124" t="s">
        <v>647</v>
      </c>
      <c r="D91" s="124" t="s">
        <v>648</v>
      </c>
      <c r="E91" s="124" t="s">
        <v>858</v>
      </c>
      <c r="F91" s="124" t="s">
        <v>859</v>
      </c>
      <c r="G91" s="124" t="s">
        <v>860</v>
      </c>
      <c r="H91" s="124" t="s">
        <v>311</v>
      </c>
    </row>
    <row r="92" spans="1:8" ht="11.25">
      <c r="A92" s="124">
        <v>91</v>
      </c>
      <c r="B92" s="124" t="s">
        <v>647</v>
      </c>
      <c r="C92" s="124" t="s">
        <v>647</v>
      </c>
      <c r="D92" s="124" t="s">
        <v>648</v>
      </c>
      <c r="E92" s="124" t="s">
        <v>861</v>
      </c>
      <c r="F92" s="124" t="s">
        <v>862</v>
      </c>
      <c r="G92" s="124" t="s">
        <v>860</v>
      </c>
      <c r="H92" s="124" t="s">
        <v>311</v>
      </c>
    </row>
    <row r="93" spans="1:7" ht="11.25">
      <c r="A93" s="124">
        <v>92</v>
      </c>
      <c r="B93" s="124" t="s">
        <v>647</v>
      </c>
      <c r="C93" s="124" t="s">
        <v>647</v>
      </c>
      <c r="D93" s="124" t="s">
        <v>648</v>
      </c>
      <c r="E93" s="124" t="s">
        <v>723</v>
      </c>
      <c r="F93" s="124" t="s">
        <v>724</v>
      </c>
      <c r="G93" s="124" t="s">
        <v>725</v>
      </c>
    </row>
    <row r="94" spans="1:8" ht="11.25">
      <c r="A94" s="124">
        <v>93</v>
      </c>
      <c r="B94" s="124" t="s">
        <v>649</v>
      </c>
      <c r="C94" s="124" t="s">
        <v>649</v>
      </c>
      <c r="D94" s="124" t="s">
        <v>650</v>
      </c>
      <c r="E94" s="124" t="s">
        <v>863</v>
      </c>
      <c r="F94" s="124" t="s">
        <v>864</v>
      </c>
      <c r="G94" s="124" t="s">
        <v>865</v>
      </c>
      <c r="H94" s="124" t="s">
        <v>311</v>
      </c>
    </row>
    <row r="95" spans="1:8" ht="11.25">
      <c r="A95" s="124">
        <v>94</v>
      </c>
      <c r="B95" s="124" t="s">
        <v>649</v>
      </c>
      <c r="C95" s="124" t="s">
        <v>649</v>
      </c>
      <c r="D95" s="124" t="s">
        <v>650</v>
      </c>
      <c r="E95" s="124" t="s">
        <v>866</v>
      </c>
      <c r="F95" s="124" t="s">
        <v>867</v>
      </c>
      <c r="G95" s="124" t="s">
        <v>865</v>
      </c>
      <c r="H95" s="124" t="s">
        <v>310</v>
      </c>
    </row>
    <row r="96" spans="1:8" ht="11.25">
      <c r="A96" s="124">
        <v>95</v>
      </c>
      <c r="B96" s="124" t="s">
        <v>649</v>
      </c>
      <c r="C96" s="124" t="s">
        <v>649</v>
      </c>
      <c r="D96" s="124" t="s">
        <v>650</v>
      </c>
      <c r="E96" s="124" t="s">
        <v>868</v>
      </c>
      <c r="F96" s="124" t="s">
        <v>869</v>
      </c>
      <c r="G96" s="124" t="s">
        <v>865</v>
      </c>
      <c r="H96" s="124" t="s">
        <v>311</v>
      </c>
    </row>
    <row r="97" spans="1:8" ht="11.25">
      <c r="A97" s="124">
        <v>96</v>
      </c>
      <c r="B97" s="124" t="s">
        <v>651</v>
      </c>
      <c r="C97" s="124" t="s">
        <v>651</v>
      </c>
      <c r="D97" s="124" t="s">
        <v>652</v>
      </c>
      <c r="E97" s="124" t="s">
        <v>870</v>
      </c>
      <c r="F97" s="124" t="s">
        <v>871</v>
      </c>
      <c r="G97" s="124" t="s">
        <v>757</v>
      </c>
      <c r="H97" s="124" t="s">
        <v>310</v>
      </c>
    </row>
    <row r="98" spans="1:8" ht="11.25">
      <c r="A98" s="124">
        <v>97</v>
      </c>
      <c r="B98" s="124" t="s">
        <v>651</v>
      </c>
      <c r="C98" s="124" t="s">
        <v>651</v>
      </c>
      <c r="D98" s="124" t="s">
        <v>652</v>
      </c>
      <c r="E98" s="124" t="s">
        <v>872</v>
      </c>
      <c r="F98" s="124" t="s">
        <v>873</v>
      </c>
      <c r="G98" s="124" t="s">
        <v>731</v>
      </c>
      <c r="H98" s="124" t="s">
        <v>311</v>
      </c>
    </row>
    <row r="99" spans="1:8" ht="11.25">
      <c r="A99" s="124">
        <v>98</v>
      </c>
      <c r="B99" s="124" t="s">
        <v>651</v>
      </c>
      <c r="C99" s="124" t="s">
        <v>651</v>
      </c>
      <c r="D99" s="124" t="s">
        <v>652</v>
      </c>
      <c r="E99" s="124" t="s">
        <v>874</v>
      </c>
      <c r="F99" s="124" t="s">
        <v>875</v>
      </c>
      <c r="G99" s="124" t="s">
        <v>876</v>
      </c>
      <c r="H99" s="124" t="s">
        <v>310</v>
      </c>
    </row>
    <row r="100" spans="1:8" ht="11.25">
      <c r="A100" s="124">
        <v>99</v>
      </c>
      <c r="B100" s="124" t="s">
        <v>651</v>
      </c>
      <c r="C100" s="124" t="s">
        <v>651</v>
      </c>
      <c r="D100" s="124" t="s">
        <v>652</v>
      </c>
      <c r="E100" s="124" t="s">
        <v>877</v>
      </c>
      <c r="F100" s="124" t="s">
        <v>756</v>
      </c>
      <c r="G100" s="124" t="s">
        <v>878</v>
      </c>
      <c r="H100" s="124" t="s">
        <v>309</v>
      </c>
    </row>
    <row r="101" spans="1:8" ht="11.25">
      <c r="A101" s="124">
        <v>100</v>
      </c>
      <c r="B101" s="124" t="s">
        <v>651</v>
      </c>
      <c r="C101" s="124" t="s">
        <v>651</v>
      </c>
      <c r="D101" s="124" t="s">
        <v>652</v>
      </c>
      <c r="E101" s="124" t="s">
        <v>879</v>
      </c>
      <c r="F101" s="124" t="s">
        <v>880</v>
      </c>
      <c r="G101" s="124" t="s">
        <v>757</v>
      </c>
      <c r="H101" s="124" t="s">
        <v>310</v>
      </c>
    </row>
    <row r="102" spans="1:8" ht="11.25">
      <c r="A102" s="124">
        <v>101</v>
      </c>
      <c r="B102" s="124" t="s">
        <v>651</v>
      </c>
      <c r="C102" s="124" t="s">
        <v>651</v>
      </c>
      <c r="D102" s="124" t="s">
        <v>652</v>
      </c>
      <c r="E102" s="124" t="s">
        <v>881</v>
      </c>
      <c r="F102" s="124" t="s">
        <v>882</v>
      </c>
      <c r="G102" s="124" t="s">
        <v>757</v>
      </c>
      <c r="H102" s="124" t="s">
        <v>311</v>
      </c>
    </row>
    <row r="103" spans="1:8" ht="11.25">
      <c r="A103" s="124">
        <v>102</v>
      </c>
      <c r="B103" s="124" t="s">
        <v>651</v>
      </c>
      <c r="C103" s="124" t="s">
        <v>651</v>
      </c>
      <c r="D103" s="124" t="s">
        <v>652</v>
      </c>
      <c r="E103" s="124" t="s">
        <v>883</v>
      </c>
      <c r="F103" s="124" t="s">
        <v>884</v>
      </c>
      <c r="G103" s="124" t="s">
        <v>757</v>
      </c>
      <c r="H103" s="124" t="s">
        <v>310</v>
      </c>
    </row>
    <row r="104" spans="1:8" ht="11.25">
      <c r="A104" s="124">
        <v>103</v>
      </c>
      <c r="B104" s="124" t="s">
        <v>653</v>
      </c>
      <c r="C104" s="124" t="s">
        <v>653</v>
      </c>
      <c r="D104" s="124" t="s">
        <v>654</v>
      </c>
      <c r="E104" s="124" t="s">
        <v>885</v>
      </c>
      <c r="F104" s="124" t="s">
        <v>886</v>
      </c>
      <c r="G104" s="124" t="s">
        <v>887</v>
      </c>
      <c r="H104" s="124" t="s">
        <v>311</v>
      </c>
    </row>
    <row r="105" spans="1:8" ht="11.25">
      <c r="A105" s="124">
        <v>104</v>
      </c>
      <c r="B105" s="124" t="s">
        <v>653</v>
      </c>
      <c r="C105" s="124" t="s">
        <v>653</v>
      </c>
      <c r="D105" s="124" t="s">
        <v>654</v>
      </c>
      <c r="E105" s="124" t="s">
        <v>888</v>
      </c>
      <c r="F105" s="124" t="s">
        <v>889</v>
      </c>
      <c r="G105" s="124" t="s">
        <v>887</v>
      </c>
      <c r="H105" s="124" t="s">
        <v>311</v>
      </c>
    </row>
    <row r="106" spans="1:7" ht="11.25">
      <c r="A106" s="124">
        <v>105</v>
      </c>
      <c r="B106" s="124" t="s">
        <v>653</v>
      </c>
      <c r="C106" s="124" t="s">
        <v>653</v>
      </c>
      <c r="D106" s="124" t="s">
        <v>654</v>
      </c>
      <c r="E106" s="124" t="s">
        <v>723</v>
      </c>
      <c r="F106" s="124" t="s">
        <v>724</v>
      </c>
      <c r="G106" s="124" t="s">
        <v>725</v>
      </c>
    </row>
    <row r="107" spans="1:8" ht="11.25">
      <c r="A107" s="124">
        <v>106</v>
      </c>
      <c r="B107" s="124" t="s">
        <v>653</v>
      </c>
      <c r="C107" s="124" t="s">
        <v>653</v>
      </c>
      <c r="D107" s="124" t="s">
        <v>654</v>
      </c>
      <c r="E107" s="124" t="s">
        <v>890</v>
      </c>
      <c r="F107" s="124" t="s">
        <v>724</v>
      </c>
      <c r="G107" s="124" t="s">
        <v>891</v>
      </c>
      <c r="H107" s="124" t="s">
        <v>311</v>
      </c>
    </row>
    <row r="108" spans="1:8" ht="11.25">
      <c r="A108" s="124">
        <v>107</v>
      </c>
      <c r="B108" s="124" t="s">
        <v>655</v>
      </c>
      <c r="C108" s="124" t="s">
        <v>655</v>
      </c>
      <c r="D108" s="124" t="s">
        <v>656</v>
      </c>
      <c r="E108" s="124" t="s">
        <v>892</v>
      </c>
      <c r="F108" s="124" t="s">
        <v>893</v>
      </c>
      <c r="G108" s="124" t="s">
        <v>894</v>
      </c>
      <c r="H108" s="124" t="s">
        <v>311</v>
      </c>
    </row>
    <row r="109" spans="1:7" ht="11.25">
      <c r="A109" s="124">
        <v>108</v>
      </c>
      <c r="B109" s="124" t="s">
        <v>657</v>
      </c>
      <c r="C109" s="124" t="s">
        <v>657</v>
      </c>
      <c r="D109" s="124" t="s">
        <v>658</v>
      </c>
      <c r="E109" s="124" t="s">
        <v>895</v>
      </c>
      <c r="F109" s="124" t="s">
        <v>699</v>
      </c>
      <c r="G109" s="124" t="s">
        <v>878</v>
      </c>
    </row>
    <row r="110" spans="1:8" ht="11.25">
      <c r="A110" s="124">
        <v>109</v>
      </c>
      <c r="B110" s="124" t="s">
        <v>657</v>
      </c>
      <c r="C110" s="124" t="s">
        <v>657</v>
      </c>
      <c r="D110" s="124" t="s">
        <v>658</v>
      </c>
      <c r="E110" s="124" t="s">
        <v>896</v>
      </c>
      <c r="F110" s="124" t="s">
        <v>897</v>
      </c>
      <c r="G110" s="124" t="s">
        <v>898</v>
      </c>
      <c r="H110" s="124" t="s">
        <v>311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A1:H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12" customWidth="1"/>
  </cols>
  <sheetData>
    <row r="1" spans="2:8" ht="11.25">
      <c r="B1" s="312" t="s">
        <v>0</v>
      </c>
      <c r="C1" s="312" t="s">
        <v>2</v>
      </c>
      <c r="D1" s="312" t="s">
        <v>3</v>
      </c>
      <c r="E1" s="312" t="s">
        <v>4</v>
      </c>
      <c r="F1" s="312" t="s">
        <v>5</v>
      </c>
      <c r="G1" s="312" t="s">
        <v>6</v>
      </c>
      <c r="H1" s="312" t="s">
        <v>7</v>
      </c>
    </row>
    <row r="2" spans="1:8" ht="11.25">
      <c r="A2" s="312">
        <v>80</v>
      </c>
      <c r="B2" s="312" t="s">
        <v>606</v>
      </c>
      <c r="C2" s="312" t="s">
        <v>630</v>
      </c>
      <c r="D2" s="312" t="s">
        <v>631</v>
      </c>
      <c r="E2" s="312" t="s">
        <v>834</v>
      </c>
      <c r="F2" s="312" t="s">
        <v>835</v>
      </c>
      <c r="G2" s="312" t="s">
        <v>836</v>
      </c>
      <c r="H2" s="312" t="s">
        <v>309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E141"/>
  <sheetViews>
    <sheetView zoomScalePageLayoutView="0" workbookViewId="0" topLeftCell="A1">
      <selection activeCell="A2" sqref="A2:E14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2</v>
      </c>
      <c r="B1" s="44" t="s">
        <v>0</v>
      </c>
      <c r="C1" s="44" t="s">
        <v>1</v>
      </c>
    </row>
    <row r="2" spans="1:5" ht="11.25">
      <c r="A2" s="300" t="s">
        <v>442</v>
      </c>
      <c r="B2" s="44" t="s">
        <v>444</v>
      </c>
      <c r="C2" s="44" t="s">
        <v>445</v>
      </c>
      <c r="D2" s="44" t="s">
        <v>442</v>
      </c>
      <c r="E2" s="44" t="s">
        <v>659</v>
      </c>
    </row>
    <row r="3" spans="1:5" ht="11.25">
      <c r="A3" s="300" t="s">
        <v>442</v>
      </c>
      <c r="B3" s="44" t="s">
        <v>442</v>
      </c>
      <c r="C3" s="44" t="s">
        <v>443</v>
      </c>
      <c r="D3" s="44" t="s">
        <v>458</v>
      </c>
      <c r="E3" s="44" t="s">
        <v>660</v>
      </c>
    </row>
    <row r="4" spans="1:5" ht="11.25">
      <c r="A4" s="300" t="s">
        <v>442</v>
      </c>
      <c r="B4" s="44" t="s">
        <v>446</v>
      </c>
      <c r="C4" s="44" t="s">
        <v>447</v>
      </c>
      <c r="D4" s="44" t="s">
        <v>472</v>
      </c>
      <c r="E4" s="44" t="s">
        <v>661</v>
      </c>
    </row>
    <row r="5" spans="1:5" ht="11.25">
      <c r="A5" s="300" t="s">
        <v>442</v>
      </c>
      <c r="B5" s="44" t="s">
        <v>448</v>
      </c>
      <c r="C5" s="44" t="s">
        <v>449</v>
      </c>
      <c r="D5" s="44" t="s">
        <v>474</v>
      </c>
      <c r="E5" s="44" t="s">
        <v>662</v>
      </c>
    </row>
    <row r="6" spans="1:5" ht="11.25">
      <c r="A6" s="300" t="s">
        <v>442</v>
      </c>
      <c r="B6" s="44" t="s">
        <v>450</v>
      </c>
      <c r="C6" s="44" t="s">
        <v>451</v>
      </c>
      <c r="D6" s="44" t="s">
        <v>476</v>
      </c>
      <c r="E6" s="44" t="s">
        <v>663</v>
      </c>
    </row>
    <row r="7" spans="1:5" ht="11.25">
      <c r="A7" s="300" t="s">
        <v>442</v>
      </c>
      <c r="B7" s="44" t="s">
        <v>452</v>
      </c>
      <c r="C7" s="44" t="s">
        <v>453</v>
      </c>
      <c r="D7" s="44" t="s">
        <v>498</v>
      </c>
      <c r="E7" s="44" t="s">
        <v>664</v>
      </c>
    </row>
    <row r="8" spans="1:5" ht="11.25">
      <c r="A8" s="300" t="s">
        <v>442</v>
      </c>
      <c r="B8" s="44" t="s">
        <v>454</v>
      </c>
      <c r="C8" s="44" t="s">
        <v>455</v>
      </c>
      <c r="D8" s="44" t="s">
        <v>518</v>
      </c>
      <c r="E8" s="44" t="s">
        <v>665</v>
      </c>
    </row>
    <row r="9" spans="1:5" ht="11.25">
      <c r="A9" s="300" t="s">
        <v>442</v>
      </c>
      <c r="B9" s="44" t="s">
        <v>456</v>
      </c>
      <c r="C9" s="44" t="s">
        <v>457</v>
      </c>
      <c r="D9" s="44" t="s">
        <v>536</v>
      </c>
      <c r="E9" s="44" t="s">
        <v>666</v>
      </c>
    </row>
    <row r="10" spans="1:5" ht="11.25">
      <c r="A10" s="300" t="s">
        <v>458</v>
      </c>
      <c r="B10" s="44" t="s">
        <v>458</v>
      </c>
      <c r="C10" s="44" t="s">
        <v>459</v>
      </c>
      <c r="D10" s="44" t="s">
        <v>560</v>
      </c>
      <c r="E10" s="44" t="s">
        <v>667</v>
      </c>
    </row>
    <row r="11" spans="1:5" ht="11.25">
      <c r="A11" s="300" t="s">
        <v>458</v>
      </c>
      <c r="B11" s="44" t="s">
        <v>460</v>
      </c>
      <c r="C11" s="44" t="s">
        <v>461</v>
      </c>
      <c r="D11" s="44" t="s">
        <v>578</v>
      </c>
      <c r="E11" s="44" t="s">
        <v>668</v>
      </c>
    </row>
    <row r="12" spans="1:5" ht="11.25">
      <c r="A12" s="300" t="s">
        <v>458</v>
      </c>
      <c r="B12" s="44" t="s">
        <v>462</v>
      </c>
      <c r="C12" s="44" t="s">
        <v>463</v>
      </c>
      <c r="D12" s="44" t="s">
        <v>606</v>
      </c>
      <c r="E12" s="44" t="s">
        <v>669</v>
      </c>
    </row>
    <row r="13" spans="1:5" ht="11.25">
      <c r="A13" s="300" t="s">
        <v>458</v>
      </c>
      <c r="B13" s="44" t="s">
        <v>464</v>
      </c>
      <c r="C13" s="44" t="s">
        <v>465</v>
      </c>
      <c r="D13" s="44" t="s">
        <v>632</v>
      </c>
      <c r="E13" s="44" t="s">
        <v>670</v>
      </c>
    </row>
    <row r="14" spans="1:5" ht="11.25">
      <c r="A14" s="300" t="s">
        <v>458</v>
      </c>
      <c r="B14" s="44" t="s">
        <v>466</v>
      </c>
      <c r="C14" s="44" t="s">
        <v>467</v>
      </c>
      <c r="D14" s="44" t="s">
        <v>636</v>
      </c>
      <c r="E14" s="44" t="s">
        <v>671</v>
      </c>
    </row>
    <row r="15" spans="1:5" ht="11.25">
      <c r="A15" s="300" t="s">
        <v>458</v>
      </c>
      <c r="B15" s="44" t="s">
        <v>468</v>
      </c>
      <c r="C15" s="44" t="s">
        <v>469</v>
      </c>
      <c r="D15" s="44" t="s">
        <v>638</v>
      </c>
      <c r="E15" s="44" t="s">
        <v>672</v>
      </c>
    </row>
    <row r="16" spans="1:5" ht="11.25">
      <c r="A16" s="300" t="s">
        <v>458</v>
      </c>
      <c r="B16" s="44" t="s">
        <v>470</v>
      </c>
      <c r="C16" s="44" t="s">
        <v>471</v>
      </c>
      <c r="D16" s="44" t="s">
        <v>640</v>
      </c>
      <c r="E16" s="44" t="s">
        <v>673</v>
      </c>
    </row>
    <row r="17" spans="1:5" ht="11.25">
      <c r="A17" s="300" t="s">
        <v>472</v>
      </c>
      <c r="B17" s="44" t="s">
        <v>472</v>
      </c>
      <c r="C17" s="44" t="s">
        <v>473</v>
      </c>
      <c r="D17" s="44" t="s">
        <v>642</v>
      </c>
      <c r="E17" s="44" t="s">
        <v>674</v>
      </c>
    </row>
    <row r="18" spans="1:5" ht="11.25">
      <c r="A18" s="300" t="s">
        <v>474</v>
      </c>
      <c r="B18" s="44" t="s">
        <v>474</v>
      </c>
      <c r="C18" s="44" t="s">
        <v>475</v>
      </c>
      <c r="D18" s="44" t="s">
        <v>645</v>
      </c>
      <c r="E18" s="44" t="s">
        <v>675</v>
      </c>
    </row>
    <row r="19" spans="1:5" ht="11.25">
      <c r="A19" s="300" t="s">
        <v>476</v>
      </c>
      <c r="B19" s="44" t="s">
        <v>478</v>
      </c>
      <c r="C19" s="44" t="s">
        <v>479</v>
      </c>
      <c r="D19" s="44" t="s">
        <v>647</v>
      </c>
      <c r="E19" s="44" t="s">
        <v>676</v>
      </c>
    </row>
    <row r="20" spans="1:5" ht="11.25">
      <c r="A20" s="300" t="s">
        <v>476</v>
      </c>
      <c r="B20" s="44" t="s">
        <v>476</v>
      </c>
      <c r="C20" s="44" t="s">
        <v>477</v>
      </c>
      <c r="D20" s="44" t="s">
        <v>649</v>
      </c>
      <c r="E20" s="44" t="s">
        <v>677</v>
      </c>
    </row>
    <row r="21" spans="1:5" ht="11.25">
      <c r="A21" s="300" t="s">
        <v>476</v>
      </c>
      <c r="B21" s="44" t="s">
        <v>480</v>
      </c>
      <c r="C21" s="44" t="s">
        <v>481</v>
      </c>
      <c r="D21" s="44" t="s">
        <v>651</v>
      </c>
      <c r="E21" s="44" t="s">
        <v>678</v>
      </c>
    </row>
    <row r="22" spans="1:5" ht="11.25">
      <c r="A22" s="300" t="s">
        <v>476</v>
      </c>
      <c r="B22" s="44" t="s">
        <v>482</v>
      </c>
      <c r="C22" s="44" t="s">
        <v>483</v>
      </c>
      <c r="D22" s="44" t="s">
        <v>653</v>
      </c>
      <c r="E22" s="44" t="s">
        <v>679</v>
      </c>
    </row>
    <row r="23" spans="1:5" ht="11.25">
      <c r="A23" s="300" t="s">
        <v>476</v>
      </c>
      <c r="B23" s="44" t="s">
        <v>484</v>
      </c>
      <c r="C23" s="44" t="s">
        <v>485</v>
      </c>
      <c r="D23" s="44" t="s">
        <v>655</v>
      </c>
      <c r="E23" s="44" t="s">
        <v>680</v>
      </c>
    </row>
    <row r="24" spans="1:5" ht="11.25">
      <c r="A24" s="300" t="s">
        <v>476</v>
      </c>
      <c r="B24" s="44" t="s">
        <v>486</v>
      </c>
      <c r="C24" s="44" t="s">
        <v>487</v>
      </c>
      <c r="D24" s="44" t="s">
        <v>657</v>
      </c>
      <c r="E24" s="44" t="s">
        <v>681</v>
      </c>
    </row>
    <row r="25" spans="1:3" ht="11.25">
      <c r="A25" s="300" t="s">
        <v>476</v>
      </c>
      <c r="B25" s="44" t="s">
        <v>488</v>
      </c>
      <c r="C25" s="44" t="s">
        <v>489</v>
      </c>
    </row>
    <row r="26" spans="1:3" ht="11.25">
      <c r="A26" s="300" t="s">
        <v>476</v>
      </c>
      <c r="B26" s="44" t="s">
        <v>490</v>
      </c>
      <c r="C26" s="44" t="s">
        <v>491</v>
      </c>
    </row>
    <row r="27" spans="1:3" ht="11.25">
      <c r="A27" s="300" t="s">
        <v>476</v>
      </c>
      <c r="B27" s="44" t="s">
        <v>492</v>
      </c>
      <c r="C27" s="44" t="s">
        <v>493</v>
      </c>
    </row>
    <row r="28" spans="1:3" ht="11.25">
      <c r="A28" s="300" t="s">
        <v>476</v>
      </c>
      <c r="B28" s="44" t="s">
        <v>494</v>
      </c>
      <c r="C28" s="44" t="s">
        <v>495</v>
      </c>
    </row>
    <row r="29" spans="1:3" ht="11.25">
      <c r="A29" s="300" t="s">
        <v>476</v>
      </c>
      <c r="B29" s="44" t="s">
        <v>496</v>
      </c>
      <c r="C29" s="44" t="s">
        <v>497</v>
      </c>
    </row>
    <row r="30" spans="1:3" ht="11.25">
      <c r="A30" s="300" t="s">
        <v>498</v>
      </c>
      <c r="B30" s="44" t="s">
        <v>500</v>
      </c>
      <c r="C30" s="44" t="s">
        <v>501</v>
      </c>
    </row>
    <row r="31" spans="1:3" ht="11.25">
      <c r="A31" s="300" t="s">
        <v>498</v>
      </c>
      <c r="B31" s="44" t="s">
        <v>502</v>
      </c>
      <c r="C31" s="44" t="s">
        <v>503</v>
      </c>
    </row>
    <row r="32" spans="1:3" ht="11.25">
      <c r="A32" s="300" t="s">
        <v>498</v>
      </c>
      <c r="B32" s="44" t="s">
        <v>504</v>
      </c>
      <c r="C32" s="44" t="s">
        <v>505</v>
      </c>
    </row>
    <row r="33" spans="1:3" ht="11.25">
      <c r="A33" s="300" t="s">
        <v>498</v>
      </c>
      <c r="B33" s="44" t="s">
        <v>498</v>
      </c>
      <c r="C33" s="44" t="s">
        <v>499</v>
      </c>
    </row>
    <row r="34" spans="1:3" ht="11.25">
      <c r="A34" s="300" t="s">
        <v>498</v>
      </c>
      <c r="B34" s="44" t="s">
        <v>506</v>
      </c>
      <c r="C34" s="44" t="s">
        <v>507</v>
      </c>
    </row>
    <row r="35" spans="1:3" ht="11.25">
      <c r="A35" s="300" t="s">
        <v>498</v>
      </c>
      <c r="B35" s="44" t="s">
        <v>508</v>
      </c>
      <c r="C35" s="44" t="s">
        <v>509</v>
      </c>
    </row>
    <row r="36" spans="1:3" ht="11.25">
      <c r="A36" s="300" t="s">
        <v>498</v>
      </c>
      <c r="B36" s="44" t="s">
        <v>510</v>
      </c>
      <c r="C36" s="44" t="s">
        <v>511</v>
      </c>
    </row>
    <row r="37" spans="1:3" ht="11.25">
      <c r="A37" s="300" t="s">
        <v>498</v>
      </c>
      <c r="B37" s="44" t="s">
        <v>512</v>
      </c>
      <c r="C37" s="44" t="s">
        <v>513</v>
      </c>
    </row>
    <row r="38" spans="1:3" ht="11.25">
      <c r="A38" s="300" t="s">
        <v>498</v>
      </c>
      <c r="B38" s="44" t="s">
        <v>514</v>
      </c>
      <c r="C38" s="44" t="s">
        <v>515</v>
      </c>
    </row>
    <row r="39" spans="1:3" ht="11.25">
      <c r="A39" s="300" t="s">
        <v>498</v>
      </c>
      <c r="B39" s="44" t="s">
        <v>516</v>
      </c>
      <c r="C39" s="44" t="s">
        <v>517</v>
      </c>
    </row>
    <row r="40" spans="1:3" ht="11.25">
      <c r="A40" s="300" t="s">
        <v>518</v>
      </c>
      <c r="B40" s="44" t="s">
        <v>520</v>
      </c>
      <c r="C40" s="44" t="s">
        <v>521</v>
      </c>
    </row>
    <row r="41" spans="1:3" ht="11.25">
      <c r="A41" s="300" t="s">
        <v>518</v>
      </c>
      <c r="B41" s="44" t="s">
        <v>522</v>
      </c>
      <c r="C41" s="44" t="s">
        <v>523</v>
      </c>
    </row>
    <row r="42" spans="1:3" ht="11.25">
      <c r="A42" s="300" t="s">
        <v>518</v>
      </c>
      <c r="B42" s="44" t="s">
        <v>524</v>
      </c>
      <c r="C42" s="44" t="s">
        <v>525</v>
      </c>
    </row>
    <row r="43" spans="1:3" ht="11.25">
      <c r="A43" s="300" t="s">
        <v>518</v>
      </c>
      <c r="B43" s="44" t="s">
        <v>526</v>
      </c>
      <c r="C43" s="44" t="s">
        <v>527</v>
      </c>
    </row>
    <row r="44" spans="1:3" ht="11.25">
      <c r="A44" s="300" t="s">
        <v>518</v>
      </c>
      <c r="B44" s="44" t="s">
        <v>528</v>
      </c>
      <c r="C44" s="44" t="s">
        <v>529</v>
      </c>
    </row>
    <row r="45" spans="1:3" ht="11.25">
      <c r="A45" s="300" t="s">
        <v>518</v>
      </c>
      <c r="B45" s="44" t="s">
        <v>530</v>
      </c>
      <c r="C45" s="44" t="s">
        <v>531</v>
      </c>
    </row>
    <row r="46" spans="1:3" ht="11.25">
      <c r="A46" s="300" t="s">
        <v>518</v>
      </c>
      <c r="B46" s="44" t="s">
        <v>518</v>
      </c>
      <c r="C46" s="44" t="s">
        <v>519</v>
      </c>
    </row>
    <row r="47" spans="1:3" ht="11.25">
      <c r="A47" s="300" t="s">
        <v>518</v>
      </c>
      <c r="B47" s="44" t="s">
        <v>532</v>
      </c>
      <c r="C47" s="44" t="s">
        <v>533</v>
      </c>
    </row>
    <row r="48" spans="1:3" ht="11.25">
      <c r="A48" s="300" t="s">
        <v>518</v>
      </c>
      <c r="B48" s="44" t="s">
        <v>534</v>
      </c>
      <c r="C48" s="44" t="s">
        <v>535</v>
      </c>
    </row>
    <row r="49" spans="1:3" ht="11.25">
      <c r="A49" s="300" t="s">
        <v>536</v>
      </c>
      <c r="B49" s="44" t="s">
        <v>538</v>
      </c>
      <c r="C49" s="44" t="s">
        <v>539</v>
      </c>
    </row>
    <row r="50" spans="1:3" ht="11.25">
      <c r="A50" s="300" t="s">
        <v>536</v>
      </c>
      <c r="B50" s="44" t="s">
        <v>540</v>
      </c>
      <c r="C50" s="44" t="s">
        <v>541</v>
      </c>
    </row>
    <row r="51" spans="1:3" ht="11.25">
      <c r="A51" s="300" t="s">
        <v>536</v>
      </c>
      <c r="B51" s="44" t="s">
        <v>542</v>
      </c>
      <c r="C51" s="44" t="s">
        <v>543</v>
      </c>
    </row>
    <row r="52" spans="1:3" ht="11.25">
      <c r="A52" s="300" t="s">
        <v>536</v>
      </c>
      <c r="B52" s="44" t="s">
        <v>544</v>
      </c>
      <c r="C52" s="44" t="s">
        <v>545</v>
      </c>
    </row>
    <row r="53" spans="1:3" ht="11.25">
      <c r="A53" s="300" t="s">
        <v>536</v>
      </c>
      <c r="B53" s="44" t="s">
        <v>536</v>
      </c>
      <c r="C53" s="44" t="s">
        <v>537</v>
      </c>
    </row>
    <row r="54" spans="1:3" ht="11.25">
      <c r="A54" s="300" t="s">
        <v>536</v>
      </c>
      <c r="B54" s="44" t="s">
        <v>546</v>
      </c>
      <c r="C54" s="44" t="s">
        <v>547</v>
      </c>
    </row>
    <row r="55" spans="1:3" ht="11.25">
      <c r="A55" s="300" t="s">
        <v>536</v>
      </c>
      <c r="B55" s="44" t="s">
        <v>548</v>
      </c>
      <c r="C55" s="44" t="s">
        <v>549</v>
      </c>
    </row>
    <row r="56" spans="1:3" ht="11.25">
      <c r="A56" s="300" t="s">
        <v>536</v>
      </c>
      <c r="B56" s="44" t="s">
        <v>550</v>
      </c>
      <c r="C56" s="44" t="s">
        <v>551</v>
      </c>
    </row>
    <row r="57" spans="1:3" ht="11.25">
      <c r="A57" s="300" t="s">
        <v>536</v>
      </c>
      <c r="B57" s="44" t="s">
        <v>552</v>
      </c>
      <c r="C57" s="44" t="s">
        <v>553</v>
      </c>
    </row>
    <row r="58" spans="1:3" ht="11.25">
      <c r="A58" s="300" t="s">
        <v>536</v>
      </c>
      <c r="B58" s="44" t="s">
        <v>554</v>
      </c>
      <c r="C58" s="44" t="s">
        <v>555</v>
      </c>
    </row>
    <row r="59" spans="1:3" ht="11.25">
      <c r="A59" s="300" t="s">
        <v>536</v>
      </c>
      <c r="B59" s="44" t="s">
        <v>556</v>
      </c>
      <c r="C59" s="44" t="s">
        <v>557</v>
      </c>
    </row>
    <row r="60" spans="1:3" ht="11.25">
      <c r="A60" s="300" t="s">
        <v>536</v>
      </c>
      <c r="B60" s="44" t="s">
        <v>558</v>
      </c>
      <c r="C60" s="44" t="s">
        <v>559</v>
      </c>
    </row>
    <row r="61" spans="1:3" ht="11.25">
      <c r="A61" s="300" t="s">
        <v>560</v>
      </c>
      <c r="B61" s="44" t="s">
        <v>562</v>
      </c>
      <c r="C61" s="44" t="s">
        <v>563</v>
      </c>
    </row>
    <row r="62" spans="1:3" ht="11.25">
      <c r="A62" s="300" t="s">
        <v>560</v>
      </c>
      <c r="B62" s="44" t="s">
        <v>564</v>
      </c>
      <c r="C62" s="44" t="s">
        <v>565</v>
      </c>
    </row>
    <row r="63" spans="1:3" ht="11.25">
      <c r="A63" s="300" t="s">
        <v>560</v>
      </c>
      <c r="B63" s="44" t="s">
        <v>566</v>
      </c>
      <c r="C63" s="44" t="s">
        <v>567</v>
      </c>
    </row>
    <row r="64" spans="1:3" ht="11.25">
      <c r="A64" s="300" t="s">
        <v>560</v>
      </c>
      <c r="B64" s="44" t="s">
        <v>568</v>
      </c>
      <c r="C64" s="44" t="s">
        <v>569</v>
      </c>
    </row>
    <row r="65" spans="1:3" ht="11.25">
      <c r="A65" s="300" t="s">
        <v>560</v>
      </c>
      <c r="B65" s="44" t="s">
        <v>570</v>
      </c>
      <c r="C65" s="44" t="s">
        <v>571</v>
      </c>
    </row>
    <row r="66" spans="1:3" ht="11.25">
      <c r="A66" s="300" t="s">
        <v>560</v>
      </c>
      <c r="B66" s="44" t="s">
        <v>572</v>
      </c>
      <c r="C66" s="44" t="s">
        <v>573</v>
      </c>
    </row>
    <row r="67" spans="1:3" ht="11.25">
      <c r="A67" s="300" t="s">
        <v>560</v>
      </c>
      <c r="B67" s="44" t="s">
        <v>574</v>
      </c>
      <c r="C67" s="44" t="s">
        <v>575</v>
      </c>
    </row>
    <row r="68" spans="1:3" ht="11.25">
      <c r="A68" s="300" t="s">
        <v>560</v>
      </c>
      <c r="B68" s="44" t="s">
        <v>560</v>
      </c>
      <c r="C68" s="44" t="s">
        <v>561</v>
      </c>
    </row>
    <row r="69" spans="1:3" ht="11.25">
      <c r="A69" s="300" t="s">
        <v>560</v>
      </c>
      <c r="B69" s="44" t="s">
        <v>576</v>
      </c>
      <c r="C69" s="44" t="s">
        <v>577</v>
      </c>
    </row>
    <row r="70" spans="1:3" ht="11.25">
      <c r="A70" s="300" t="s">
        <v>578</v>
      </c>
      <c r="B70" s="44" t="s">
        <v>580</v>
      </c>
      <c r="C70" s="44" t="s">
        <v>581</v>
      </c>
    </row>
    <row r="71" spans="1:3" ht="11.25">
      <c r="A71" s="300" t="s">
        <v>578</v>
      </c>
      <c r="B71" s="44" t="s">
        <v>582</v>
      </c>
      <c r="C71" s="44" t="s">
        <v>583</v>
      </c>
    </row>
    <row r="72" spans="1:3" ht="11.25">
      <c r="A72" s="300" t="s">
        <v>578</v>
      </c>
      <c r="B72" s="44" t="s">
        <v>584</v>
      </c>
      <c r="C72" s="44" t="s">
        <v>585</v>
      </c>
    </row>
    <row r="73" spans="1:3" ht="11.25">
      <c r="A73" s="300" t="s">
        <v>578</v>
      </c>
      <c r="B73" s="44" t="s">
        <v>586</v>
      </c>
      <c r="C73" s="44" t="s">
        <v>587</v>
      </c>
    </row>
    <row r="74" spans="1:3" ht="11.25">
      <c r="A74" s="300" t="s">
        <v>578</v>
      </c>
      <c r="B74" s="44" t="s">
        <v>588</v>
      </c>
      <c r="C74" s="44" t="s">
        <v>589</v>
      </c>
    </row>
    <row r="75" spans="1:3" ht="11.25">
      <c r="A75" s="300" t="s">
        <v>578</v>
      </c>
      <c r="B75" s="44" t="s">
        <v>590</v>
      </c>
      <c r="C75" s="44" t="s">
        <v>591</v>
      </c>
    </row>
    <row r="76" spans="1:3" ht="11.25">
      <c r="A76" s="300" t="s">
        <v>578</v>
      </c>
      <c r="B76" s="44" t="s">
        <v>592</v>
      </c>
      <c r="C76" s="44" t="s">
        <v>593</v>
      </c>
    </row>
    <row r="77" spans="1:3" ht="11.25">
      <c r="A77" s="300" t="s">
        <v>578</v>
      </c>
      <c r="B77" s="44" t="s">
        <v>594</v>
      </c>
      <c r="C77" s="44" t="s">
        <v>595</v>
      </c>
    </row>
    <row r="78" spans="1:3" ht="11.25">
      <c r="A78" s="300" t="s">
        <v>578</v>
      </c>
      <c r="B78" s="44" t="s">
        <v>578</v>
      </c>
      <c r="C78" s="44" t="s">
        <v>579</v>
      </c>
    </row>
    <row r="79" spans="1:3" ht="11.25">
      <c r="A79" s="300" t="s">
        <v>578</v>
      </c>
      <c r="B79" s="44" t="s">
        <v>596</v>
      </c>
      <c r="C79" s="44" t="s">
        <v>597</v>
      </c>
    </row>
    <row r="80" spans="1:3" ht="11.25">
      <c r="A80" s="300" t="s">
        <v>578</v>
      </c>
      <c r="B80" s="44" t="s">
        <v>598</v>
      </c>
      <c r="C80" s="44" t="s">
        <v>599</v>
      </c>
    </row>
    <row r="81" spans="1:3" ht="11.25">
      <c r="A81" s="300" t="s">
        <v>578</v>
      </c>
      <c r="B81" s="44" t="s">
        <v>600</v>
      </c>
      <c r="C81" s="44" t="s">
        <v>601</v>
      </c>
    </row>
    <row r="82" spans="1:3" ht="11.25">
      <c r="A82" s="300" t="s">
        <v>578</v>
      </c>
      <c r="B82" s="44" t="s">
        <v>602</v>
      </c>
      <c r="C82" s="44" t="s">
        <v>603</v>
      </c>
    </row>
    <row r="83" spans="1:3" ht="11.25">
      <c r="A83" s="300" t="s">
        <v>578</v>
      </c>
      <c r="B83" s="44" t="s">
        <v>604</v>
      </c>
      <c r="C83" s="44" t="s">
        <v>605</v>
      </c>
    </row>
    <row r="84" spans="1:3" ht="11.25">
      <c r="A84" s="300" t="s">
        <v>606</v>
      </c>
      <c r="B84" s="44" t="s">
        <v>608</v>
      </c>
      <c r="C84" s="44" t="s">
        <v>609</v>
      </c>
    </row>
    <row r="85" spans="1:3" ht="11.25">
      <c r="A85" s="300" t="s">
        <v>606</v>
      </c>
      <c r="B85" s="44" t="s">
        <v>610</v>
      </c>
      <c r="C85" s="44" t="s">
        <v>611</v>
      </c>
    </row>
    <row r="86" spans="1:3" ht="11.25">
      <c r="A86" s="300" t="s">
        <v>606</v>
      </c>
      <c r="B86" s="44" t="s">
        <v>612</v>
      </c>
      <c r="C86" s="44" t="s">
        <v>613</v>
      </c>
    </row>
    <row r="87" spans="1:3" ht="11.25">
      <c r="A87" s="300" t="s">
        <v>606</v>
      </c>
      <c r="B87" s="44" t="s">
        <v>614</v>
      </c>
      <c r="C87" s="44" t="s">
        <v>615</v>
      </c>
    </row>
    <row r="88" spans="1:3" ht="11.25">
      <c r="A88" s="300" t="s">
        <v>606</v>
      </c>
      <c r="B88" s="44" t="s">
        <v>616</v>
      </c>
      <c r="C88" s="44" t="s">
        <v>617</v>
      </c>
    </row>
    <row r="89" spans="1:3" ht="11.25">
      <c r="A89" s="300" t="s">
        <v>606</v>
      </c>
      <c r="B89" s="44" t="s">
        <v>618</v>
      </c>
      <c r="C89" s="44" t="s">
        <v>619</v>
      </c>
    </row>
    <row r="90" spans="1:3" ht="11.25">
      <c r="A90" s="300" t="s">
        <v>606</v>
      </c>
      <c r="B90" s="44" t="s">
        <v>620</v>
      </c>
      <c r="C90" s="44" t="s">
        <v>621</v>
      </c>
    </row>
    <row r="91" spans="1:3" ht="11.25">
      <c r="A91" s="300" t="s">
        <v>606</v>
      </c>
      <c r="B91" s="44" t="s">
        <v>622</v>
      </c>
      <c r="C91" s="44" t="s">
        <v>623</v>
      </c>
    </row>
    <row r="92" spans="1:3" ht="11.25">
      <c r="A92" s="300" t="s">
        <v>606</v>
      </c>
      <c r="B92" s="44" t="s">
        <v>624</v>
      </c>
      <c r="C92" s="44" t="s">
        <v>625</v>
      </c>
    </row>
    <row r="93" spans="1:3" ht="11.25">
      <c r="A93" s="300" t="s">
        <v>606</v>
      </c>
      <c r="B93" s="44" t="s">
        <v>606</v>
      </c>
      <c r="C93" s="44" t="s">
        <v>607</v>
      </c>
    </row>
    <row r="94" spans="1:3" ht="11.25">
      <c r="A94" s="300" t="s">
        <v>606</v>
      </c>
      <c r="B94" s="44" t="s">
        <v>626</v>
      </c>
      <c r="C94" s="44" t="s">
        <v>627</v>
      </c>
    </row>
    <row r="95" spans="1:3" ht="11.25">
      <c r="A95" s="300" t="s">
        <v>606</v>
      </c>
      <c r="B95" s="44" t="s">
        <v>628</v>
      </c>
      <c r="C95" s="44" t="s">
        <v>629</v>
      </c>
    </row>
    <row r="96" spans="1:3" ht="11.25">
      <c r="A96" s="300" t="s">
        <v>606</v>
      </c>
      <c r="B96" s="44" t="s">
        <v>630</v>
      </c>
      <c r="C96" s="44" t="s">
        <v>631</v>
      </c>
    </row>
    <row r="97" spans="1:3" ht="11.25">
      <c r="A97" s="300" t="s">
        <v>632</v>
      </c>
      <c r="B97" s="44" t="s">
        <v>634</v>
      </c>
      <c r="C97" s="44" t="s">
        <v>635</v>
      </c>
    </row>
    <row r="98" spans="1:3" ht="11.25">
      <c r="A98" s="300" t="s">
        <v>632</v>
      </c>
      <c r="B98" s="44" t="s">
        <v>632</v>
      </c>
      <c r="C98" s="44" t="s">
        <v>633</v>
      </c>
    </row>
    <row r="99" spans="1:3" ht="11.25">
      <c r="A99" s="300" t="s">
        <v>636</v>
      </c>
      <c r="B99" s="44" t="s">
        <v>636</v>
      </c>
      <c r="C99" s="44" t="s">
        <v>637</v>
      </c>
    </row>
    <row r="100" spans="1:3" ht="11.25">
      <c r="A100" s="300" t="s">
        <v>638</v>
      </c>
      <c r="B100" s="44" t="s">
        <v>638</v>
      </c>
      <c r="C100" s="44" t="s">
        <v>639</v>
      </c>
    </row>
    <row r="101" spans="1:3" ht="11.25">
      <c r="A101" s="300" t="s">
        <v>640</v>
      </c>
      <c r="B101" s="44" t="s">
        <v>640</v>
      </c>
      <c r="C101" s="44" t="s">
        <v>641</v>
      </c>
    </row>
    <row r="102" spans="1:3" ht="11.25">
      <c r="A102" s="300" t="s">
        <v>642</v>
      </c>
      <c r="B102" s="44" t="s">
        <v>644</v>
      </c>
      <c r="C102" s="44" t="s">
        <v>643</v>
      </c>
    </row>
    <row r="103" spans="1:3" ht="11.25">
      <c r="A103" s="300" t="s">
        <v>642</v>
      </c>
      <c r="B103" s="44" t="s">
        <v>642</v>
      </c>
      <c r="C103" s="44" t="s">
        <v>643</v>
      </c>
    </row>
    <row r="104" spans="1:3" ht="11.25">
      <c r="A104" s="300" t="s">
        <v>645</v>
      </c>
      <c r="B104" s="44" t="s">
        <v>645</v>
      </c>
      <c r="C104" s="44" t="s">
        <v>646</v>
      </c>
    </row>
    <row r="105" spans="1:3" ht="11.25">
      <c r="A105" s="300" t="s">
        <v>647</v>
      </c>
      <c r="B105" s="44" t="s">
        <v>647</v>
      </c>
      <c r="C105" s="44" t="s">
        <v>648</v>
      </c>
    </row>
    <row r="106" spans="1:3" ht="11.25">
      <c r="A106" s="300" t="s">
        <v>649</v>
      </c>
      <c r="B106" s="44" t="s">
        <v>649</v>
      </c>
      <c r="C106" s="44" t="s">
        <v>650</v>
      </c>
    </row>
    <row r="107" spans="1:3" ht="11.25">
      <c r="A107" s="300" t="s">
        <v>651</v>
      </c>
      <c r="B107" s="44" t="s">
        <v>651</v>
      </c>
      <c r="C107" s="44" t="s">
        <v>652</v>
      </c>
    </row>
    <row r="108" spans="1:3" ht="11.25">
      <c r="A108" s="300" t="s">
        <v>653</v>
      </c>
      <c r="B108" s="44" t="s">
        <v>653</v>
      </c>
      <c r="C108" s="44" t="s">
        <v>654</v>
      </c>
    </row>
    <row r="109" spans="1:3" ht="11.25">
      <c r="A109" s="300" t="s">
        <v>655</v>
      </c>
      <c r="B109" s="44" t="s">
        <v>655</v>
      </c>
      <c r="C109" s="44" t="s">
        <v>656</v>
      </c>
    </row>
    <row r="110" spans="1:3" ht="11.25">
      <c r="A110" s="300" t="s">
        <v>657</v>
      </c>
      <c r="B110" s="44" t="s">
        <v>657</v>
      </c>
      <c r="C110" s="44" t="s">
        <v>658</v>
      </c>
    </row>
    <row r="111" ht="11.25">
      <c r="A111" s="300"/>
    </row>
    <row r="112" ht="11.25">
      <c r="A112" s="300"/>
    </row>
    <row r="113" ht="11.25">
      <c r="A113" s="300"/>
    </row>
    <row r="114" ht="11.25">
      <c r="A114" s="300"/>
    </row>
    <row r="115" ht="11.25">
      <c r="A115" s="300"/>
    </row>
    <row r="116" ht="11.25">
      <c r="A116" s="300"/>
    </row>
    <row r="117" ht="11.25">
      <c r="A117" s="300"/>
    </row>
    <row r="118" ht="11.25">
      <c r="A118" s="300"/>
    </row>
    <row r="119" ht="11.25">
      <c r="A119" s="300"/>
    </row>
    <row r="120" ht="11.25">
      <c r="A120" s="300"/>
    </row>
    <row r="121" ht="11.25">
      <c r="A121" s="300"/>
    </row>
    <row r="122" ht="11.25">
      <c r="A122" s="300"/>
    </row>
    <row r="123" ht="11.25">
      <c r="A123" s="300"/>
    </row>
    <row r="124" ht="11.25">
      <c r="A124" s="300"/>
    </row>
    <row r="125" ht="11.25">
      <c r="A125" s="300"/>
    </row>
    <row r="126" ht="11.25">
      <c r="A126" s="300"/>
    </row>
    <row r="127" ht="11.25">
      <c r="A127" s="300"/>
    </row>
    <row r="128" ht="11.25">
      <c r="A128" s="300"/>
    </row>
    <row r="129" ht="11.25">
      <c r="A129" s="300"/>
    </row>
    <row r="130" ht="11.25">
      <c r="A130" s="300"/>
    </row>
    <row r="131" ht="11.25">
      <c r="A131" s="300"/>
    </row>
    <row r="132" ht="11.25">
      <c r="A132" s="300"/>
    </row>
    <row r="133" ht="11.25">
      <c r="A133" s="300"/>
    </row>
    <row r="134" ht="11.25">
      <c r="A134" s="300"/>
    </row>
    <row r="135" ht="11.25">
      <c r="A135" s="300"/>
    </row>
    <row r="136" ht="11.25">
      <c r="A136" s="300"/>
    </row>
    <row r="137" ht="11.25">
      <c r="A137" s="300"/>
    </row>
    <row r="138" ht="11.25">
      <c r="A138" s="300"/>
    </row>
    <row r="139" ht="11.25">
      <c r="A139" s="300"/>
    </row>
    <row r="140" ht="11.25">
      <c r="A140" s="300"/>
    </row>
    <row r="141" ht="11.25">
      <c r="A141" s="300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417</v>
      </c>
      <c r="B1" s="4"/>
    </row>
    <row r="2" spans="1:4" ht="11.25">
      <c r="A2" s="4" t="s">
        <v>419</v>
      </c>
      <c r="B2" s="6" t="s">
        <v>199</v>
      </c>
      <c r="D2" s="6" t="s">
        <v>228</v>
      </c>
    </row>
    <row r="3" spans="1:4" ht="11.25">
      <c r="A3" s="4" t="s">
        <v>396</v>
      </c>
      <c r="B3" s="7" t="s">
        <v>395</v>
      </c>
      <c r="D3" s="5" t="s">
        <v>229</v>
      </c>
    </row>
    <row r="4" spans="1:4" ht="11.25">
      <c r="A4" s="4" t="s">
        <v>397</v>
      </c>
      <c r="B4" s="7" t="s">
        <v>183</v>
      </c>
      <c r="D4" s="5" t="s">
        <v>230</v>
      </c>
    </row>
    <row r="5" spans="1:4" ht="11.25">
      <c r="A5" s="4" t="s">
        <v>421</v>
      </c>
      <c r="B5" s="4"/>
      <c r="D5" s="5" t="s">
        <v>231</v>
      </c>
    </row>
    <row r="6" spans="1:4" ht="11.25">
      <c r="A6" s="4" t="s">
        <v>422</v>
      </c>
      <c r="B6" s="4"/>
      <c r="D6" s="5" t="s">
        <v>232</v>
      </c>
    </row>
    <row r="7" spans="1:4" ht="11.25">
      <c r="A7" s="4" t="s">
        <v>423</v>
      </c>
      <c r="B7" s="4"/>
      <c r="D7" s="5" t="s">
        <v>233</v>
      </c>
    </row>
    <row r="8" spans="1:4" ht="11.25">
      <c r="A8" s="4" t="s">
        <v>418</v>
      </c>
      <c r="D8" s="5" t="s">
        <v>234</v>
      </c>
    </row>
    <row r="9" spans="1:4" ht="11.25">
      <c r="A9" s="4" t="s">
        <v>253</v>
      </c>
      <c r="D9" s="5" t="s">
        <v>235</v>
      </c>
    </row>
    <row r="10" spans="1:4" ht="11.25">
      <c r="A10" s="4" t="s">
        <v>420</v>
      </c>
      <c r="D10" s="5" t="s">
        <v>236</v>
      </c>
    </row>
    <row r="11" spans="1:4" ht="11.25">
      <c r="A11" s="4" t="s">
        <v>255</v>
      </c>
      <c r="D11" s="5" t="s">
        <v>237</v>
      </c>
    </row>
    <row r="12" spans="1:4" ht="11.25">
      <c r="A12" s="4" t="s">
        <v>256</v>
      </c>
      <c r="D12" s="5" t="s">
        <v>238</v>
      </c>
    </row>
    <row r="13" spans="1:4" ht="11.25">
      <c r="A13" s="4" t="s">
        <v>257</v>
      </c>
      <c r="D13" s="5" t="s">
        <v>239</v>
      </c>
    </row>
    <row r="14" spans="1:4" ht="11.25">
      <c r="A14" s="4" t="s">
        <v>258</v>
      </c>
      <c r="D14" s="5" t="s">
        <v>240</v>
      </c>
    </row>
    <row r="15" spans="1:4" ht="11.25">
      <c r="A15" s="4" t="s">
        <v>259</v>
      </c>
      <c r="D15" s="5" t="s">
        <v>241</v>
      </c>
    </row>
    <row r="16" spans="1:4" ht="11.25">
      <c r="A16" s="4" t="s">
        <v>424</v>
      </c>
      <c r="D16" s="5" t="s">
        <v>242</v>
      </c>
    </row>
    <row r="17" ht="11.25">
      <c r="A17" s="4" t="s">
        <v>263</v>
      </c>
    </row>
    <row r="18" spans="1:2" ht="11.25">
      <c r="A18" s="4" t="s">
        <v>254</v>
      </c>
      <c r="B18" s="6" t="s">
        <v>245</v>
      </c>
    </row>
    <row r="19" spans="1:2" ht="33.75">
      <c r="A19" s="4" t="s">
        <v>264</v>
      </c>
      <c r="B19" s="136" t="s">
        <v>309</v>
      </c>
    </row>
    <row r="20" spans="1:2" ht="11.25">
      <c r="A20" s="4" t="s">
        <v>265</v>
      </c>
      <c r="B20" s="136" t="s">
        <v>310</v>
      </c>
    </row>
    <row r="21" spans="1:2" ht="33.75">
      <c r="A21" s="4" t="s">
        <v>260</v>
      </c>
      <c r="B21" s="136" t="s">
        <v>311</v>
      </c>
    </row>
    <row r="22" ht="11.25">
      <c r="A22" s="4" t="s">
        <v>261</v>
      </c>
    </row>
    <row r="23" ht="11.25">
      <c r="A23" s="4" t="s">
        <v>262</v>
      </c>
    </row>
    <row r="24" ht="11.25">
      <c r="A24" s="4" t="s">
        <v>266</v>
      </c>
    </row>
    <row r="25" ht="11.25">
      <c r="A25" s="4" t="s">
        <v>268</v>
      </c>
    </row>
    <row r="26" ht="11.25">
      <c r="A26" s="4" t="s">
        <v>269</v>
      </c>
    </row>
    <row r="27" ht="11.25">
      <c r="A27" s="4" t="s">
        <v>273</v>
      </c>
    </row>
    <row r="28" ht="11.25">
      <c r="A28" s="4" t="s">
        <v>267</v>
      </c>
    </row>
    <row r="29" ht="11.25">
      <c r="A29" s="4" t="s">
        <v>276</v>
      </c>
    </row>
    <row r="30" ht="11.25">
      <c r="A30" s="4" t="s">
        <v>270</v>
      </c>
    </row>
    <row r="31" ht="11.25">
      <c r="A31" s="4" t="s">
        <v>271</v>
      </c>
    </row>
    <row r="32" ht="11.25">
      <c r="A32" s="4" t="s">
        <v>272</v>
      </c>
    </row>
    <row r="33" ht="11.25">
      <c r="A33" s="4" t="s">
        <v>278</v>
      </c>
    </row>
    <row r="34" ht="11.25">
      <c r="A34" s="4" t="s">
        <v>279</v>
      </c>
    </row>
    <row r="35" ht="11.25">
      <c r="A35" s="4" t="s">
        <v>280</v>
      </c>
    </row>
    <row r="36" ht="11.25">
      <c r="A36" s="4" t="s">
        <v>411</v>
      </c>
    </row>
    <row r="37" ht="11.25">
      <c r="A37" s="4" t="s">
        <v>274</v>
      </c>
    </row>
    <row r="38" ht="11.25">
      <c r="A38" s="4" t="s">
        <v>275</v>
      </c>
    </row>
    <row r="39" ht="11.25">
      <c r="A39" s="4" t="s">
        <v>277</v>
      </c>
    </row>
    <row r="40" ht="11.25">
      <c r="A40" s="4" t="s">
        <v>285</v>
      </c>
    </row>
    <row r="41" ht="11.25">
      <c r="A41" s="4" t="s">
        <v>290</v>
      </c>
    </row>
    <row r="42" ht="11.25">
      <c r="A42" s="4" t="s">
        <v>291</v>
      </c>
    </row>
    <row r="43" ht="11.25">
      <c r="A43" s="4" t="s">
        <v>281</v>
      </c>
    </row>
    <row r="44" ht="11.25">
      <c r="A44" s="4" t="s">
        <v>282</v>
      </c>
    </row>
    <row r="45" ht="11.25">
      <c r="A45" s="4" t="s">
        <v>283</v>
      </c>
    </row>
    <row r="46" ht="11.25">
      <c r="A46" s="4" t="s">
        <v>284</v>
      </c>
    </row>
    <row r="47" ht="11.25">
      <c r="A47" s="4" t="s">
        <v>295</v>
      </c>
    </row>
    <row r="48" ht="11.25">
      <c r="A48" s="4" t="s">
        <v>296</v>
      </c>
    </row>
    <row r="49" ht="11.25">
      <c r="A49" s="4" t="s">
        <v>303</v>
      </c>
    </row>
    <row r="50" ht="11.25">
      <c r="A50" s="4" t="s">
        <v>297</v>
      </c>
    </row>
    <row r="51" ht="11.25">
      <c r="A51" s="4" t="s">
        <v>304</v>
      </c>
    </row>
    <row r="52" spans="1:2" ht="11.25">
      <c r="A52" s="4" t="s">
        <v>298</v>
      </c>
      <c r="B52" s="4"/>
    </row>
    <row r="53" spans="1:2" ht="11.25">
      <c r="A53" s="4" t="s">
        <v>286</v>
      </c>
      <c r="B53" s="4"/>
    </row>
    <row r="54" spans="1:2" ht="11.25">
      <c r="A54" s="4" t="s">
        <v>287</v>
      </c>
      <c r="B54" s="4"/>
    </row>
    <row r="55" spans="1:2" ht="11.25">
      <c r="A55" s="4" t="s">
        <v>288</v>
      </c>
      <c r="B55" s="4"/>
    </row>
    <row r="56" spans="1:2" ht="11.25">
      <c r="A56" s="4" t="s">
        <v>289</v>
      </c>
      <c r="B56" s="4"/>
    </row>
    <row r="57" spans="1:2" ht="11.25">
      <c r="A57" s="4" t="s">
        <v>301</v>
      </c>
      <c r="B57" s="4"/>
    </row>
    <row r="58" spans="1:2" ht="11.25">
      <c r="A58" s="4" t="s">
        <v>305</v>
      </c>
      <c r="B58" s="4"/>
    </row>
    <row r="59" spans="1:2" ht="11.25">
      <c r="A59" s="4" t="s">
        <v>302</v>
      </c>
      <c r="B59" s="4"/>
    </row>
    <row r="60" spans="1:2" ht="11.25">
      <c r="A60" s="4" t="s">
        <v>292</v>
      </c>
      <c r="B60" s="4"/>
    </row>
    <row r="61" spans="1:2" ht="11.25">
      <c r="A61" s="4" t="s">
        <v>293</v>
      </c>
      <c r="B61" s="4"/>
    </row>
    <row r="62" spans="1:2" ht="11.25">
      <c r="A62" s="4" t="s">
        <v>294</v>
      </c>
      <c r="B62" s="4"/>
    </row>
    <row r="63" spans="1:2" ht="11.25">
      <c r="A63" s="4" t="s">
        <v>299</v>
      </c>
      <c r="B63" s="4"/>
    </row>
    <row r="64" spans="1:2" ht="11.25">
      <c r="A64" s="4" t="s">
        <v>300</v>
      </c>
      <c r="B64" s="4"/>
    </row>
    <row r="65" spans="1:2" ht="11.25">
      <c r="A65" s="4" t="s">
        <v>179</v>
      </c>
      <c r="B65" s="4"/>
    </row>
    <row r="66" spans="1:2" ht="11.25">
      <c r="A66" s="4" t="s">
        <v>180</v>
      </c>
      <c r="B66" s="4"/>
    </row>
    <row r="67" spans="1:2" ht="11.25">
      <c r="A67" s="4" t="s">
        <v>181</v>
      </c>
      <c r="B67" s="4"/>
    </row>
    <row r="68" spans="1:2" ht="11.25">
      <c r="A68" s="4" t="s">
        <v>178</v>
      </c>
      <c r="B68" s="4"/>
    </row>
    <row r="69" spans="1:2" ht="11.25">
      <c r="A69" s="4" t="s">
        <v>186</v>
      </c>
      <c r="B69" s="4"/>
    </row>
    <row r="70" spans="1:2" ht="11.25">
      <c r="A70" s="4" t="s">
        <v>187</v>
      </c>
      <c r="B70" s="4"/>
    </row>
    <row r="71" spans="1:2" ht="11.25">
      <c r="A71" s="4" t="s">
        <v>182</v>
      </c>
      <c r="B71" s="4"/>
    </row>
    <row r="72" spans="1:2" ht="11.25">
      <c r="A72" s="4" t="s">
        <v>190</v>
      </c>
      <c r="B72" s="4"/>
    </row>
    <row r="73" spans="1:2" ht="11.25">
      <c r="A73" s="4" t="s">
        <v>184</v>
      </c>
      <c r="B73" s="4"/>
    </row>
    <row r="74" spans="1:2" ht="11.25">
      <c r="A74" s="4" t="s">
        <v>185</v>
      </c>
      <c r="B74" s="4"/>
    </row>
    <row r="75" spans="1:2" ht="11.25">
      <c r="A75" s="4" t="s">
        <v>194</v>
      </c>
      <c r="B75" s="4"/>
    </row>
    <row r="76" spans="1:2" ht="11.25">
      <c r="A76" s="4" t="s">
        <v>188</v>
      </c>
      <c r="B76" s="4"/>
    </row>
    <row r="77" spans="1:2" ht="11.25">
      <c r="A77" s="4" t="s">
        <v>189</v>
      </c>
      <c r="B77" s="4"/>
    </row>
    <row r="78" spans="1:2" ht="11.25">
      <c r="A78" s="4" t="s">
        <v>195</v>
      </c>
      <c r="B78" s="4"/>
    </row>
    <row r="79" spans="1:2" ht="11.25">
      <c r="A79" s="4" t="s">
        <v>198</v>
      </c>
      <c r="B79" s="4"/>
    </row>
    <row r="80" spans="1:2" ht="11.25">
      <c r="A80" s="4" t="s">
        <v>196</v>
      </c>
      <c r="B80" s="4"/>
    </row>
    <row r="81" spans="1:2" ht="11.25">
      <c r="A81" s="4" t="s">
        <v>197</v>
      </c>
      <c r="B81" s="4"/>
    </row>
    <row r="82" spans="1:2" ht="11.25">
      <c r="A82" s="4" t="s">
        <v>191</v>
      </c>
      <c r="B82" s="4"/>
    </row>
    <row r="83" spans="1:2" ht="11.25">
      <c r="A83" s="4" t="s">
        <v>192</v>
      </c>
      <c r="B83" s="4"/>
    </row>
    <row r="84" spans="1:2" ht="11.25">
      <c r="A84" s="4" t="s">
        <v>193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3:AJ13"/>
  <sheetViews>
    <sheetView zoomScalePageLayoutView="0" workbookViewId="0" topLeftCell="A1">
      <selection activeCell="K20" sqref="K20"/>
    </sheetView>
  </sheetViews>
  <sheetFormatPr defaultColWidth="9.00390625" defaultRowHeight="12.75"/>
  <cols>
    <col min="1" max="1" width="17.375" style="1" customWidth="1"/>
    <col min="2" max="8" width="9.125" style="1" customWidth="1"/>
    <col min="9" max="9" width="9.125" style="148" customWidth="1"/>
    <col min="10" max="25" width="9.125" style="1" customWidth="1"/>
    <col min="26" max="35" width="9.125" style="8" customWidth="1"/>
    <col min="36" max="16384" width="9.125" style="1" customWidth="1"/>
  </cols>
  <sheetData>
    <row r="3" spans="3:7" s="75" customFormat="1" ht="21" customHeight="1">
      <c r="C3" s="96"/>
      <c r="D3" s="135" t="s">
        <v>252</v>
      </c>
      <c r="E3" s="115"/>
      <c r="F3" s="213"/>
      <c r="G3" s="120"/>
    </row>
    <row r="7" s="329" customFormat="1" ht="15" customHeight="1">
      <c r="A7" s="328" t="s">
        <v>30</v>
      </c>
    </row>
    <row r="8" spans="9:36" ht="11.25">
      <c r="I8" s="1"/>
      <c r="Z8" s="1"/>
      <c r="AJ8" s="8"/>
    </row>
    <row r="9" spans="3:8" s="75" customFormat="1" ht="33.75">
      <c r="C9" s="96"/>
      <c r="D9" s="330" t="s">
        <v>31</v>
      </c>
      <c r="E9" s="331"/>
      <c r="F9" s="332"/>
      <c r="G9" s="120"/>
      <c r="H9" s="100"/>
    </row>
    <row r="10" spans="9:36" ht="11.25">
      <c r="I10" s="1"/>
      <c r="Z10" s="1"/>
      <c r="AJ10" s="8"/>
    </row>
    <row r="11" s="329" customFormat="1" ht="12.75">
      <c r="A11" s="328" t="s">
        <v>32</v>
      </c>
    </row>
    <row r="12" spans="9:36" ht="11.25">
      <c r="I12" s="1"/>
      <c r="Z12" s="1"/>
      <c r="AJ12" s="8"/>
    </row>
    <row r="13" spans="4:8" s="75" customFormat="1" ht="11.25">
      <c r="D13" s="80"/>
      <c r="E13" s="319"/>
      <c r="F13" s="333"/>
      <c r="G13" s="334"/>
      <c r="H13" s="313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D3" location="'ВО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A1"/>
  <sheetViews>
    <sheetView workbookViewId="0" topLeftCell="A1">
      <selection activeCell="N39" sqref="N3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47"/>
  </sheetPr>
  <dimension ref="A1:A1"/>
  <sheetViews>
    <sheetView workbookViewId="0" topLeftCell="A1">
      <selection activeCell="N39" sqref="N3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47"/>
  </sheetPr>
  <dimension ref="A1:A1"/>
  <sheetViews>
    <sheetView workbookViewId="0" topLeftCell="A1">
      <selection activeCell="N39" sqref="N3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11">
      <selection activeCell="H9" sqref="H9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8" customFormat="1" ht="35.25" customHeight="1" hidden="1">
      <c r="A1" s="9" t="str">
        <f>region_name</f>
        <v>Ханты-Мансийский автономный округ</v>
      </c>
      <c r="B1" s="10" t="str">
        <f>IF(god="","Не определено",god)</f>
        <v>2010</v>
      </c>
      <c r="C1" s="38" t="str">
        <f>org&amp;"_INN:"&amp;inn&amp;"_KPP:"&amp;kpp</f>
        <v>ОАО "ОГК-2"_INN:2607018122_KPP:860202001</v>
      </c>
      <c r="G1" s="39"/>
    </row>
    <row r="2" spans="1:7" s="38" customFormat="1" ht="11.25" customHeight="1">
      <c r="A2" s="9" t="str">
        <f>IF(org="","Не определено",org)</f>
        <v>ОАО "ОГК-2"</v>
      </c>
      <c r="B2" s="10" t="str">
        <f>IF(inn="","Не определено",inn)</f>
        <v>2607018122</v>
      </c>
      <c r="G2" s="39"/>
    </row>
    <row r="3" spans="1:9" ht="12.75" customHeight="1">
      <c r="A3" s="9" t="str">
        <f>IF(mo="","Не определено",mo)</f>
        <v>поселок Кедровый</v>
      </c>
      <c r="B3" s="10" t="str">
        <f>IF(oktmo="","Не определено",oktmo)</f>
        <v>71829407</v>
      </c>
      <c r="D3" s="11"/>
      <c r="E3" s="12"/>
      <c r="F3" s="13"/>
      <c r="G3" s="384" t="str">
        <f>version</f>
        <v>Версия 3.0</v>
      </c>
      <c r="H3" s="384"/>
      <c r="I3" s="184"/>
    </row>
    <row r="4" spans="1:9" ht="30" customHeight="1">
      <c r="A4" s="9" t="str">
        <f>IF(fil="","Не определено",fil)</f>
        <v>Филиал ОАО "ОГК-2" - Сургутская ГРЭС-1</v>
      </c>
      <c r="B4" s="10" t="str">
        <f>IF(kpp="","Не определено",kpp)</f>
        <v>860202001</v>
      </c>
      <c r="D4" s="15"/>
      <c r="E4" s="385" t="s">
        <v>250</v>
      </c>
      <c r="F4" s="386"/>
      <c r="G4" s="387"/>
      <c r="H4" s="16"/>
      <c r="I4" s="185"/>
    </row>
    <row r="5" spans="4:9" ht="12" thickBot="1">
      <c r="D5" s="15"/>
      <c r="E5" s="16"/>
      <c r="F5" s="16"/>
      <c r="G5" s="17"/>
      <c r="H5" s="16"/>
      <c r="I5" s="185"/>
    </row>
    <row r="6" spans="4:9" ht="16.5" customHeight="1">
      <c r="D6" s="15"/>
      <c r="E6" s="388" t="s">
        <v>317</v>
      </c>
      <c r="F6" s="389"/>
      <c r="G6" s="18"/>
      <c r="H6" s="16"/>
      <c r="I6" s="185"/>
    </row>
    <row r="7" spans="1:9" ht="24.75" customHeight="1" thickBot="1">
      <c r="A7" s="65"/>
      <c r="D7" s="15"/>
      <c r="E7" s="390" t="s">
        <v>195</v>
      </c>
      <c r="F7" s="391"/>
      <c r="G7" s="17"/>
      <c r="H7" s="16"/>
      <c r="I7" s="185"/>
    </row>
    <row r="8" spans="1:9" ht="12" customHeight="1" thickBot="1">
      <c r="A8" s="65"/>
      <c r="D8" s="19"/>
      <c r="E8" s="20"/>
      <c r="F8" s="40"/>
      <c r="G8" s="26"/>
      <c r="H8" s="40"/>
      <c r="I8" s="185"/>
    </row>
    <row r="9" spans="4:9" ht="30" customHeight="1" thickBot="1">
      <c r="D9" s="19"/>
      <c r="E9" s="50" t="s">
        <v>109</v>
      </c>
      <c r="F9" s="21" t="s">
        <v>232</v>
      </c>
      <c r="G9" s="182" t="s">
        <v>110</v>
      </c>
      <c r="H9" s="212" t="s">
        <v>916</v>
      </c>
      <c r="I9" s="185"/>
    </row>
    <row r="10" spans="4:9" ht="12" customHeight="1" thickBot="1">
      <c r="D10" s="19"/>
      <c r="E10" s="22"/>
      <c r="F10" s="16"/>
      <c r="G10" s="23"/>
      <c r="H10" s="183"/>
      <c r="I10" s="185"/>
    </row>
    <row r="11" spans="1:9" ht="37.5" customHeight="1" thickBot="1">
      <c r="A11" s="9" t="s">
        <v>385</v>
      </c>
      <c r="B11" s="10" t="s">
        <v>200</v>
      </c>
      <c r="D11" s="19"/>
      <c r="E11" s="50" t="s">
        <v>201</v>
      </c>
      <c r="F11" s="41" t="s">
        <v>395</v>
      </c>
      <c r="G11" s="182" t="s">
        <v>111</v>
      </c>
      <c r="H11" s="212" t="s">
        <v>917</v>
      </c>
      <c r="I11" s="185"/>
    </row>
    <row r="12" spans="1:9" ht="12" customHeight="1" thickBot="1">
      <c r="A12" s="9">
        <v>66</v>
      </c>
      <c r="D12" s="19"/>
      <c r="E12" s="22"/>
      <c r="F12" s="23"/>
      <c r="G12" s="23"/>
      <c r="H12" s="183"/>
      <c r="I12" s="185"/>
    </row>
    <row r="13" spans="4:10" ht="32.25" customHeight="1" thickBot="1">
      <c r="D13" s="19"/>
      <c r="E13" s="51" t="s">
        <v>682</v>
      </c>
      <c r="F13" s="392" t="s">
        <v>899</v>
      </c>
      <c r="G13" s="393"/>
      <c r="H13" s="183"/>
      <c r="I13" s="185"/>
      <c r="J13" s="37"/>
    </row>
    <row r="14" spans="4:9" ht="15" customHeight="1" thickBot="1">
      <c r="D14" s="19"/>
      <c r="E14" s="24"/>
      <c r="F14" s="25"/>
      <c r="G14" s="23"/>
      <c r="H14" s="183"/>
      <c r="I14" s="185"/>
    </row>
    <row r="15" spans="4:9" ht="24.75" customHeight="1" thickBot="1">
      <c r="D15" s="19"/>
      <c r="E15" s="51" t="s">
        <v>202</v>
      </c>
      <c r="F15" s="392" t="s">
        <v>834</v>
      </c>
      <c r="G15" s="393"/>
      <c r="H15" s="183" t="s">
        <v>243</v>
      </c>
      <c r="I15" s="185"/>
    </row>
    <row r="16" spans="4:9" ht="12" customHeight="1" thickBot="1">
      <c r="D16" s="19"/>
      <c r="E16" s="24"/>
      <c r="F16" s="25"/>
      <c r="G16" s="23"/>
      <c r="H16" s="183"/>
      <c r="I16" s="185"/>
    </row>
    <row r="17" spans="4:9" ht="19.5" customHeight="1">
      <c r="D17" s="19"/>
      <c r="E17" s="52" t="s">
        <v>685</v>
      </c>
      <c r="F17" s="57" t="s">
        <v>835</v>
      </c>
      <c r="G17" s="26"/>
      <c r="H17" s="304" t="s">
        <v>41</v>
      </c>
      <c r="I17" s="185"/>
    </row>
    <row r="18" spans="4:9" ht="19.5" customHeight="1" thickBot="1">
      <c r="D18" s="19"/>
      <c r="E18" s="53" t="s">
        <v>686</v>
      </c>
      <c r="F18" s="58" t="s">
        <v>836</v>
      </c>
      <c r="G18" s="27"/>
      <c r="H18" s="305" t="s">
        <v>900</v>
      </c>
      <c r="I18" s="185"/>
    </row>
    <row r="19" spans="4:9" ht="12" customHeight="1" thickBot="1">
      <c r="D19" s="19"/>
      <c r="E19" s="22"/>
      <c r="F19" s="16"/>
      <c r="G19" s="23"/>
      <c r="H19" s="183"/>
      <c r="I19" s="185"/>
    </row>
    <row r="20" spans="4:9" ht="30" customHeight="1" thickBot="1">
      <c r="D20" s="19"/>
      <c r="E20" s="50" t="s">
        <v>246</v>
      </c>
      <c r="F20" s="382" t="s">
        <v>310</v>
      </c>
      <c r="G20" s="383"/>
      <c r="H20" s="183"/>
      <c r="I20" s="185"/>
    </row>
    <row r="21" spans="4:9" ht="12" customHeight="1" thickBot="1">
      <c r="D21" s="19"/>
      <c r="E21" s="22"/>
      <c r="F21" s="16"/>
      <c r="G21" s="23"/>
      <c r="H21" s="183"/>
      <c r="I21" s="185"/>
    </row>
    <row r="22" spans="3:17" ht="39.75" customHeight="1">
      <c r="C22" s="45"/>
      <c r="D22" s="19"/>
      <c r="E22" s="54" t="s">
        <v>683</v>
      </c>
      <c r="F22" s="55" t="s">
        <v>227</v>
      </c>
      <c r="G22" s="73" t="s">
        <v>606</v>
      </c>
      <c r="H22" s="16"/>
      <c r="I22" s="185"/>
      <c r="O22" s="46"/>
      <c r="P22" s="46"/>
      <c r="Q22" s="47"/>
    </row>
    <row r="23" spans="4:9" ht="24.75" customHeight="1">
      <c r="D23" s="19"/>
      <c r="E23" s="378" t="s">
        <v>684</v>
      </c>
      <c r="F23" s="43" t="s">
        <v>386</v>
      </c>
      <c r="G23" s="49" t="s">
        <v>630</v>
      </c>
      <c r="H23" s="16" t="s">
        <v>203</v>
      </c>
      <c r="I23" s="185"/>
    </row>
    <row r="24" spans="4:9" ht="24.75" customHeight="1" thickBot="1">
      <c r="D24" s="19"/>
      <c r="E24" s="381"/>
      <c r="F24" s="56" t="s">
        <v>416</v>
      </c>
      <c r="G24" s="59" t="s">
        <v>631</v>
      </c>
      <c r="H24" s="183"/>
      <c r="I24" s="185"/>
    </row>
    <row r="25" spans="4:9" ht="12" customHeight="1" thickBot="1">
      <c r="D25" s="19"/>
      <c r="E25" s="22"/>
      <c r="F25" s="16"/>
      <c r="G25" s="23"/>
      <c r="H25" s="183"/>
      <c r="I25" s="185"/>
    </row>
    <row r="26" spans="1:9" ht="27" customHeight="1">
      <c r="A26" s="28" t="s">
        <v>387</v>
      </c>
      <c r="B26" s="10" t="s">
        <v>205</v>
      </c>
      <c r="D26" s="15"/>
      <c r="E26" s="376" t="s">
        <v>205</v>
      </c>
      <c r="F26" s="377"/>
      <c r="G26" s="61" t="s">
        <v>901</v>
      </c>
      <c r="H26" s="16"/>
      <c r="I26" s="185"/>
    </row>
    <row r="27" spans="1:9" ht="27" customHeight="1">
      <c r="A27" s="28" t="s">
        <v>388</v>
      </c>
      <c r="B27" s="10" t="s">
        <v>412</v>
      </c>
      <c r="D27" s="15"/>
      <c r="E27" s="379" t="s">
        <v>412</v>
      </c>
      <c r="F27" s="380"/>
      <c r="G27" s="62" t="s">
        <v>902</v>
      </c>
      <c r="H27" s="16"/>
      <c r="I27" s="185"/>
    </row>
    <row r="28" spans="1:9" ht="21" customHeight="1">
      <c r="A28" s="28" t="s">
        <v>389</v>
      </c>
      <c r="B28" s="10" t="s">
        <v>207</v>
      </c>
      <c r="D28" s="15"/>
      <c r="E28" s="378" t="s">
        <v>208</v>
      </c>
      <c r="F28" s="42" t="s">
        <v>209</v>
      </c>
      <c r="G28" s="62" t="s">
        <v>903</v>
      </c>
      <c r="H28" s="16"/>
      <c r="I28" s="185"/>
    </row>
    <row r="29" spans="1:9" ht="21" customHeight="1">
      <c r="A29" s="28" t="s">
        <v>390</v>
      </c>
      <c r="B29" s="10" t="s">
        <v>210</v>
      </c>
      <c r="D29" s="15"/>
      <c r="E29" s="378"/>
      <c r="F29" s="42" t="s">
        <v>211</v>
      </c>
      <c r="G29" s="62" t="s">
        <v>904</v>
      </c>
      <c r="H29" s="16"/>
      <c r="I29" s="185"/>
    </row>
    <row r="30" spans="1:9" ht="21" customHeight="1">
      <c r="A30" s="28" t="s">
        <v>391</v>
      </c>
      <c r="B30" s="10" t="s">
        <v>212</v>
      </c>
      <c r="D30" s="15"/>
      <c r="E30" s="378" t="s">
        <v>213</v>
      </c>
      <c r="F30" s="42" t="s">
        <v>209</v>
      </c>
      <c r="G30" s="62" t="s">
        <v>905</v>
      </c>
      <c r="H30" s="16"/>
      <c r="I30" s="185"/>
    </row>
    <row r="31" spans="1:9" ht="21" customHeight="1">
      <c r="A31" s="28" t="s">
        <v>392</v>
      </c>
      <c r="B31" s="10" t="s">
        <v>214</v>
      </c>
      <c r="D31" s="15"/>
      <c r="E31" s="378"/>
      <c r="F31" s="42" t="s">
        <v>211</v>
      </c>
      <c r="G31" s="62" t="s">
        <v>906</v>
      </c>
      <c r="H31" s="16"/>
      <c r="I31" s="185"/>
    </row>
    <row r="32" spans="1:9" ht="21" customHeight="1">
      <c r="A32" s="28" t="s">
        <v>204</v>
      </c>
      <c r="B32" s="29" t="s">
        <v>215</v>
      </c>
      <c r="D32" s="30"/>
      <c r="E32" s="374" t="s">
        <v>216</v>
      </c>
      <c r="F32" s="31" t="s">
        <v>209</v>
      </c>
      <c r="G32" s="63" t="s">
        <v>907</v>
      </c>
      <c r="H32" s="187"/>
      <c r="I32" s="185"/>
    </row>
    <row r="33" spans="1:9" ht="21" customHeight="1">
      <c r="A33" s="28" t="s">
        <v>206</v>
      </c>
      <c r="B33" s="29" t="s">
        <v>217</v>
      </c>
      <c r="D33" s="30"/>
      <c r="E33" s="374"/>
      <c r="F33" s="31" t="s">
        <v>218</v>
      </c>
      <c r="G33" s="63" t="s">
        <v>908</v>
      </c>
      <c r="H33" s="187"/>
      <c r="I33" s="185"/>
    </row>
    <row r="34" spans="1:9" ht="21" customHeight="1">
      <c r="A34" s="28" t="s">
        <v>393</v>
      </c>
      <c r="B34" s="29" t="s">
        <v>219</v>
      </c>
      <c r="D34" s="30"/>
      <c r="E34" s="374"/>
      <c r="F34" s="31" t="s">
        <v>211</v>
      </c>
      <c r="G34" s="63" t="s">
        <v>909</v>
      </c>
      <c r="H34" s="187"/>
      <c r="I34" s="185"/>
    </row>
    <row r="35" spans="1:9" ht="21" customHeight="1" thickBot="1">
      <c r="A35" s="28" t="s">
        <v>394</v>
      </c>
      <c r="B35" s="29" t="s">
        <v>220</v>
      </c>
      <c r="D35" s="30"/>
      <c r="E35" s="375"/>
      <c r="F35" s="48" t="s">
        <v>221</v>
      </c>
      <c r="G35" s="64" t="s">
        <v>910</v>
      </c>
      <c r="H35" s="187"/>
      <c r="I35" s="185"/>
    </row>
    <row r="36" spans="4:9" ht="11.25">
      <c r="D36" s="32"/>
      <c r="E36" s="33"/>
      <c r="F36" s="33"/>
      <c r="G36" s="34"/>
      <c r="H36" s="33"/>
      <c r="I36" s="18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3">
    <mergeCell ref="E23:E24"/>
    <mergeCell ref="F20:G20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5.75390625" style="66" customWidth="1"/>
    <col min="2" max="2" width="25.75390625" style="66" customWidth="1"/>
    <col min="3" max="3" width="100.75390625" style="66" customWidth="1"/>
    <col min="4" max="4" width="15.875" style="72" bestFit="1" customWidth="1"/>
    <col min="5" max="16384" width="9.125" style="66" customWidth="1"/>
  </cols>
  <sheetData>
    <row r="1" ht="12" thickBot="1">
      <c r="B1" s="67"/>
    </row>
    <row r="2" spans="1:5" ht="12" thickBot="1">
      <c r="A2" s="68"/>
      <c r="B2" s="69" t="s">
        <v>155</v>
      </c>
      <c r="C2" s="70" t="s">
        <v>156</v>
      </c>
      <c r="D2" s="71" t="s">
        <v>413</v>
      </c>
      <c r="E2" s="68"/>
    </row>
    <row r="3" spans="1:5" ht="34.5" customHeight="1">
      <c r="A3" s="68"/>
      <c r="B3" s="138" t="s">
        <v>312</v>
      </c>
      <c r="C3" s="139" t="str">
        <f>'ВО цены'!$E$10</f>
        <v>Информация о ценах (тарифах) на регулируемые товары и услуги и надбавках к этим ценам (тарифам)</v>
      </c>
      <c r="D3" s="140" t="s">
        <v>157</v>
      </c>
      <c r="E3" s="68"/>
    </row>
    <row r="4" spans="1:5" ht="34.5" customHeight="1">
      <c r="A4" s="68"/>
      <c r="B4" s="74" t="s">
        <v>313</v>
      </c>
      <c r="C4" s="141" t="str">
        <f>'ВО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142" t="s">
        <v>157</v>
      </c>
      <c r="E4" s="68"/>
    </row>
    <row r="5" spans="2:4" ht="34.5" customHeight="1">
      <c r="B5" s="143" t="s">
        <v>314</v>
      </c>
      <c r="C5" s="144" t="str">
        <f>'ВО инвестиции'!$E$10</f>
        <v>Информация об инвестиционных программах и отчетах об их реализации</v>
      </c>
      <c r="D5" s="142" t="s">
        <v>157</v>
      </c>
    </row>
    <row r="6" spans="1:5" ht="34.5" customHeight="1">
      <c r="A6" s="68"/>
      <c r="B6" s="74" t="s">
        <v>315</v>
      </c>
      <c r="C6" s="141" t="str">
        <f>'ВО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v>
      </c>
      <c r="D6" s="142" t="s">
        <v>157</v>
      </c>
      <c r="E6" s="68"/>
    </row>
    <row r="7" spans="1:5" ht="34.5" customHeight="1">
      <c r="A7" s="68"/>
      <c r="B7" s="351" t="s">
        <v>316</v>
      </c>
      <c r="C7" s="352" t="str">
        <f>'ВО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53" t="s">
        <v>157</v>
      </c>
      <c r="E7" s="68"/>
    </row>
    <row r="8" spans="1:5" ht="34.5" customHeight="1" thickBot="1">
      <c r="A8" s="68"/>
      <c r="B8" s="102" t="s">
        <v>425</v>
      </c>
      <c r="C8" s="350" t="str">
        <f>'Ссылки на публикации'!E10</f>
        <v>Ссылки на публикации в других источниках</v>
      </c>
      <c r="D8" s="145" t="s">
        <v>157</v>
      </c>
      <c r="E8" s="68"/>
    </row>
    <row r="9" spans="1:5" ht="24" customHeight="1">
      <c r="A9" s="68"/>
      <c r="B9" s="75"/>
      <c r="C9" s="75"/>
      <c r="D9" s="76"/>
      <c r="E9" s="68"/>
    </row>
    <row r="10" spans="1:5" ht="24" customHeight="1">
      <c r="A10" s="68"/>
      <c r="B10" s="75"/>
      <c r="C10" s="75"/>
      <c r="D10" s="76"/>
      <c r="E10" s="68"/>
    </row>
    <row r="11" spans="1:5" ht="24" customHeight="1">
      <c r="A11" s="68"/>
      <c r="B11" s="75"/>
      <c r="C11" s="75"/>
      <c r="D11" s="76"/>
      <c r="E11" s="68"/>
    </row>
    <row r="12" spans="1:5" ht="24" customHeight="1">
      <c r="A12" s="68"/>
      <c r="B12" s="75"/>
      <c r="C12" s="75"/>
      <c r="D12" s="76"/>
      <c r="E12" s="68"/>
    </row>
    <row r="13" spans="1:5" ht="24" customHeight="1">
      <c r="A13" s="68"/>
      <c r="B13" s="75"/>
      <c r="C13" s="75"/>
      <c r="D13" s="76"/>
      <c r="E13" s="68"/>
    </row>
    <row r="14" spans="2:4" ht="24" customHeight="1">
      <c r="B14" s="75"/>
      <c r="C14" s="75"/>
      <c r="D14" s="76"/>
    </row>
    <row r="15" spans="1:5" ht="24" customHeight="1">
      <c r="A15" s="68"/>
      <c r="B15" s="75"/>
      <c r="C15" s="75"/>
      <c r="D15" s="76"/>
      <c r="E15" s="68"/>
    </row>
    <row r="16" spans="2:4" ht="24" customHeight="1">
      <c r="B16" s="75"/>
      <c r="C16" s="75"/>
      <c r="D16" s="76"/>
    </row>
    <row r="17" spans="2:4" ht="24" customHeight="1">
      <c r="B17" s="75"/>
      <c r="C17" s="75"/>
      <c r="D17" s="76"/>
    </row>
    <row r="18" spans="2:4" ht="24" customHeight="1">
      <c r="B18" s="75"/>
      <c r="C18" s="75"/>
      <c r="D18" s="76"/>
    </row>
    <row r="19" spans="2:4" ht="24" customHeight="1">
      <c r="B19" s="75"/>
      <c r="C19" s="75"/>
      <c r="D19" s="76"/>
    </row>
    <row r="20" spans="2:4" ht="24" customHeight="1">
      <c r="B20" s="75"/>
      <c r="C20" s="75"/>
      <c r="D20" s="76"/>
    </row>
    <row r="21" spans="2:4" ht="24" customHeight="1">
      <c r="B21" s="75"/>
      <c r="C21" s="75"/>
      <c r="D21" s="76"/>
    </row>
    <row r="22" spans="2:4" ht="24" customHeight="1">
      <c r="B22" s="75"/>
      <c r="C22" s="75"/>
      <c r="D22" s="76"/>
    </row>
    <row r="23" spans="2:4" ht="24" customHeight="1">
      <c r="B23" s="75"/>
      <c r="C23" s="75"/>
      <c r="D23" s="76"/>
    </row>
    <row r="24" spans="2:4" ht="24" customHeight="1">
      <c r="B24" s="75"/>
      <c r="C24" s="75"/>
      <c r="D24" s="76"/>
    </row>
    <row r="25" spans="2:4" ht="24" customHeight="1">
      <c r="B25" s="75"/>
      <c r="C25" s="75"/>
      <c r="D25" s="76"/>
    </row>
    <row r="26" spans="2:4" ht="24" customHeight="1">
      <c r="B26" s="75"/>
      <c r="C26" s="75"/>
      <c r="D26" s="76"/>
    </row>
    <row r="27" spans="2:4" ht="24" customHeight="1">
      <c r="B27" s="75"/>
      <c r="C27" s="75"/>
      <c r="D27" s="76"/>
    </row>
    <row r="28" spans="2:4" ht="24" customHeight="1">
      <c r="B28" s="75"/>
      <c r="C28" s="75"/>
      <c r="D28" s="76"/>
    </row>
    <row r="29" spans="2:4" ht="24" customHeight="1">
      <c r="B29" s="75"/>
      <c r="C29" s="75"/>
      <c r="D29" s="76"/>
    </row>
    <row r="30" spans="2:4" ht="24" customHeight="1">
      <c r="B30" s="75"/>
      <c r="C30" s="75"/>
      <c r="D30" s="76"/>
    </row>
    <row r="31" spans="2:4" ht="24" customHeight="1">
      <c r="B31" s="75"/>
      <c r="C31" s="75"/>
      <c r="D31" s="76"/>
    </row>
    <row r="32" spans="2:4" ht="24" customHeight="1">
      <c r="B32" s="75"/>
      <c r="C32" s="75"/>
      <c r="D32" s="76"/>
    </row>
    <row r="33" spans="2:4" ht="24" customHeight="1">
      <c r="B33" s="75"/>
      <c r="C33" s="75"/>
      <c r="D33" s="76"/>
    </row>
    <row r="34" spans="2:4" ht="24" customHeight="1">
      <c r="B34" s="75"/>
      <c r="C34" s="75"/>
      <c r="D34" s="76"/>
    </row>
    <row r="35" spans="2:4" ht="24" customHeight="1">
      <c r="B35" s="75"/>
      <c r="C35" s="75"/>
      <c r="D35" s="76"/>
    </row>
    <row r="36" spans="2:4" ht="24" customHeight="1">
      <c r="B36" s="75"/>
      <c r="C36" s="75"/>
      <c r="D36" s="76"/>
    </row>
    <row r="37" ht="24" customHeight="1"/>
  </sheetData>
  <sheetProtection password="FA9C" sheet="1" objects="1" scenarios="1" formatColumns="0" formatRows="0"/>
  <hyperlinks>
    <hyperlink ref="D3" location="'ВО цены'!A1" tooltip="Нажмите для перехода на лист" display="Перейти на лист"/>
    <hyperlink ref="D4" location="'ВО характеристики'!A1" tooltip="Нажмите для перехода на лист" display="Перейти на лист"/>
    <hyperlink ref="D5" location="'ВО инвестиции'!A1" tooltip="Нажмите для перехода на лист" display="Перейти на лист"/>
    <hyperlink ref="D6" location="'ВО доступ'!A1" tooltip="Нажмите для перехода на лист" display="Перейти на лист"/>
    <hyperlink ref="D7" location="'ВО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PageLayoutView="0" workbookViewId="0" topLeftCell="C13">
      <selection activeCell="J21" sqref="J21"/>
    </sheetView>
  </sheetViews>
  <sheetFormatPr defaultColWidth="9.00390625" defaultRowHeight="12.75"/>
  <cols>
    <col min="1" max="2" width="0" style="75" hidden="1" customWidth="1"/>
    <col min="3" max="4" width="2.75390625" style="75" customWidth="1"/>
    <col min="5" max="5" width="6.875" style="75" customWidth="1"/>
    <col min="6" max="6" width="50.75390625" style="75" customWidth="1"/>
    <col min="7" max="7" width="15.75390625" style="75" customWidth="1"/>
    <col min="8" max="11" width="20.75390625" style="75" customWidth="1"/>
    <col min="12" max="13" width="40.75390625" style="75" customWidth="1"/>
    <col min="14" max="14" width="60.75390625" style="75" customWidth="1"/>
    <col min="15" max="16" width="2.75390625" style="75" customWidth="1"/>
    <col min="17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9"/>
    </row>
    <row r="9" spans="4:35" ht="12.75" customHeight="1">
      <c r="D9" s="80"/>
      <c r="E9" s="81"/>
      <c r="F9" s="146" t="s">
        <v>158</v>
      </c>
      <c r="G9" s="188"/>
      <c r="H9" s="188"/>
      <c r="I9" s="188"/>
      <c r="J9" s="188"/>
      <c r="K9" s="188"/>
      <c r="L9" s="188"/>
      <c r="M9" s="188"/>
      <c r="N9" s="81"/>
      <c r="O9" s="82"/>
      <c r="P9" s="83"/>
      <c r="Q9" s="83"/>
      <c r="R9" s="83"/>
      <c r="S9" s="83"/>
      <c r="T9" s="83"/>
      <c r="U9" s="83"/>
      <c r="V9" s="83"/>
      <c r="W9" s="83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</row>
    <row r="10" spans="3:31" ht="30.75" customHeight="1">
      <c r="C10" s="85"/>
      <c r="D10" s="86"/>
      <c r="E10" s="394" t="s">
        <v>35</v>
      </c>
      <c r="F10" s="395"/>
      <c r="G10" s="395"/>
      <c r="H10" s="395"/>
      <c r="I10" s="395"/>
      <c r="J10" s="395"/>
      <c r="K10" s="395"/>
      <c r="L10" s="395"/>
      <c r="M10" s="395"/>
      <c r="N10" s="396"/>
      <c r="O10" s="87"/>
      <c r="P10" s="88"/>
      <c r="Q10" s="88"/>
      <c r="R10" s="88"/>
      <c r="S10" s="88"/>
      <c r="T10" s="88"/>
      <c r="U10" s="88"/>
      <c r="V10" s="88"/>
      <c r="W10" s="88"/>
      <c r="X10" s="89"/>
      <c r="Y10" s="89"/>
      <c r="Z10" s="89"/>
      <c r="AA10" s="89"/>
      <c r="AB10" s="89"/>
      <c r="AC10" s="89"/>
      <c r="AD10" s="89"/>
      <c r="AE10" s="89"/>
    </row>
    <row r="11" spans="3:31" ht="12.75" customHeight="1" thickBot="1">
      <c r="C11" s="85"/>
      <c r="D11" s="86"/>
      <c r="E11" s="81"/>
      <c r="F11" s="81"/>
      <c r="G11" s="81"/>
      <c r="H11" s="81"/>
      <c r="I11" s="81"/>
      <c r="J11" s="81"/>
      <c r="K11" s="81"/>
      <c r="L11" s="81"/>
      <c r="M11" s="81"/>
      <c r="N11" s="252"/>
      <c r="O11" s="82"/>
      <c r="P11" s="83"/>
      <c r="Q11" s="83"/>
      <c r="R11" s="83"/>
      <c r="S11" s="83"/>
      <c r="T11" s="83"/>
      <c r="U11" s="83"/>
      <c r="V11" s="83"/>
      <c r="W11" s="83"/>
      <c r="X11" s="89"/>
      <c r="Y11" s="89"/>
      <c r="Z11" s="89"/>
      <c r="AA11" s="89"/>
      <c r="AB11" s="89"/>
      <c r="AC11" s="89"/>
      <c r="AD11" s="89"/>
      <c r="AE11" s="89"/>
    </row>
    <row r="12" spans="3:31" ht="30" customHeight="1" thickBot="1">
      <c r="C12" s="85"/>
      <c r="D12" s="86"/>
      <c r="E12" s="255" t="s">
        <v>244</v>
      </c>
      <c r="F12" s="244" t="s">
        <v>398</v>
      </c>
      <c r="G12" s="245" t="s">
        <v>247</v>
      </c>
      <c r="H12" s="245" t="s">
        <v>36</v>
      </c>
      <c r="I12" s="244" t="s">
        <v>112</v>
      </c>
      <c r="J12" s="244" t="s">
        <v>113</v>
      </c>
      <c r="K12" s="245" t="s">
        <v>114</v>
      </c>
      <c r="L12" s="245" t="s">
        <v>115</v>
      </c>
      <c r="M12" s="348" t="s">
        <v>34</v>
      </c>
      <c r="N12" s="349" t="s">
        <v>116</v>
      </c>
      <c r="O12" s="82"/>
      <c r="P12" s="83"/>
      <c r="Q12" s="83"/>
      <c r="R12" s="83"/>
      <c r="S12" s="83"/>
      <c r="T12" s="83"/>
      <c r="U12" s="83"/>
      <c r="V12" s="83"/>
      <c r="W12" s="83"/>
      <c r="X12" s="89"/>
      <c r="Y12" s="89"/>
      <c r="Z12" s="89"/>
      <c r="AA12" s="89"/>
      <c r="AB12" s="89"/>
      <c r="AC12" s="89"/>
      <c r="AD12" s="89"/>
      <c r="AE12" s="89"/>
    </row>
    <row r="13" spans="3:31" ht="12" customHeight="1" thickBot="1">
      <c r="C13" s="85"/>
      <c r="D13" s="86"/>
      <c r="E13" s="260">
        <v>1</v>
      </c>
      <c r="F13" s="180">
        <f>E13+1</f>
        <v>2</v>
      </c>
      <c r="G13" s="180">
        <v>3</v>
      </c>
      <c r="H13" s="180">
        <v>4</v>
      </c>
      <c r="I13" s="180">
        <v>5</v>
      </c>
      <c r="J13" s="180">
        <v>6</v>
      </c>
      <c r="K13" s="180">
        <v>7</v>
      </c>
      <c r="L13" s="180">
        <v>8</v>
      </c>
      <c r="M13" s="132">
        <v>9</v>
      </c>
      <c r="N13" s="181">
        <v>10</v>
      </c>
      <c r="O13" s="82"/>
      <c r="P13" s="83"/>
      <c r="Q13" s="83"/>
      <c r="R13" s="83"/>
      <c r="S13" s="83"/>
      <c r="T13" s="83"/>
      <c r="U13" s="83"/>
      <c r="V13" s="83"/>
      <c r="W13" s="83"/>
      <c r="X13" s="89"/>
      <c r="Y13" s="89"/>
      <c r="Z13" s="89"/>
      <c r="AA13" s="89"/>
      <c r="AB13" s="89"/>
      <c r="AC13" s="89"/>
      <c r="AD13" s="89"/>
      <c r="AE13" s="89"/>
    </row>
    <row r="14" spans="3:31" s="137" customFormat="1" ht="29.25" customHeight="1">
      <c r="C14" s="189"/>
      <c r="D14" s="190"/>
      <c r="E14" s="284" t="s">
        <v>177</v>
      </c>
      <c r="F14" s="285" t="s">
        <v>71</v>
      </c>
      <c r="G14" s="286"/>
      <c r="H14" s="256"/>
      <c r="I14" s="257"/>
      <c r="J14" s="257"/>
      <c r="K14" s="258"/>
      <c r="L14" s="258"/>
      <c r="M14" s="344"/>
      <c r="N14" s="259"/>
      <c r="O14" s="193"/>
      <c r="P14" s="194"/>
      <c r="Q14" s="194"/>
      <c r="R14" s="194"/>
      <c r="S14" s="194"/>
      <c r="T14" s="194"/>
      <c r="U14" s="194"/>
      <c r="V14" s="194"/>
      <c r="W14" s="194"/>
      <c r="X14" s="195"/>
      <c r="Y14" s="195"/>
      <c r="Z14" s="195"/>
      <c r="AA14" s="195"/>
      <c r="AB14" s="195"/>
      <c r="AC14" s="195"/>
      <c r="AD14" s="195"/>
      <c r="AE14" s="195"/>
    </row>
    <row r="15" spans="3:31" ht="29.25" customHeight="1">
      <c r="C15" s="85"/>
      <c r="D15" s="86"/>
      <c r="E15" s="287" t="s">
        <v>426</v>
      </c>
      <c r="F15" s="288" t="s">
        <v>117</v>
      </c>
      <c r="G15" s="286"/>
      <c r="H15" s="205"/>
      <c r="I15" s="206"/>
      <c r="J15" s="206"/>
      <c r="K15" s="191"/>
      <c r="L15" s="191"/>
      <c r="M15" s="345"/>
      <c r="N15" s="208"/>
      <c r="O15" s="82"/>
      <c r="P15" s="83"/>
      <c r="Q15" s="83"/>
      <c r="R15" s="83"/>
      <c r="S15" s="83"/>
      <c r="T15" s="83"/>
      <c r="U15" s="83"/>
      <c r="V15" s="83"/>
      <c r="W15" s="83"/>
      <c r="X15" s="89"/>
      <c r="Y15" s="89"/>
      <c r="Z15" s="89"/>
      <c r="AA15" s="89"/>
      <c r="AB15" s="89"/>
      <c r="AC15" s="89"/>
      <c r="AD15" s="89"/>
      <c r="AE15" s="89"/>
    </row>
    <row r="16" spans="3:31" ht="29.25" customHeight="1">
      <c r="C16" s="85"/>
      <c r="D16" s="86"/>
      <c r="E16" s="287" t="s">
        <v>427</v>
      </c>
      <c r="F16" s="289" t="s">
        <v>223</v>
      </c>
      <c r="G16" s="290" t="s">
        <v>118</v>
      </c>
      <c r="H16" s="196"/>
      <c r="I16" s="197"/>
      <c r="J16" s="197"/>
      <c r="K16" s="198"/>
      <c r="L16" s="199"/>
      <c r="M16" s="346"/>
      <c r="N16" s="192"/>
      <c r="O16" s="82"/>
      <c r="P16" s="83"/>
      <c r="Q16" s="83"/>
      <c r="R16" s="83"/>
      <c r="S16" s="83"/>
      <c r="T16" s="83"/>
      <c r="U16" s="83"/>
      <c r="V16" s="83"/>
      <c r="W16" s="83"/>
      <c r="X16" s="89"/>
      <c r="Y16" s="89"/>
      <c r="Z16" s="89"/>
      <c r="AA16" s="89"/>
      <c r="AB16" s="89"/>
      <c r="AC16" s="89"/>
      <c r="AD16" s="89"/>
      <c r="AE16" s="89"/>
    </row>
    <row r="17" spans="3:31" s="137" customFormat="1" ht="29.25" customHeight="1">
      <c r="C17" s="189"/>
      <c r="D17" s="190"/>
      <c r="E17" s="291" t="s">
        <v>428</v>
      </c>
      <c r="F17" s="292" t="s">
        <v>224</v>
      </c>
      <c r="G17" s="286"/>
      <c r="H17" s="205"/>
      <c r="I17" s="206"/>
      <c r="J17" s="206"/>
      <c r="K17" s="191"/>
      <c r="L17" s="191"/>
      <c r="M17" s="345"/>
      <c r="N17" s="208"/>
      <c r="O17" s="193"/>
      <c r="P17" s="194"/>
      <c r="Q17" s="194"/>
      <c r="R17" s="194"/>
      <c r="S17" s="194"/>
      <c r="T17" s="194"/>
      <c r="U17" s="194"/>
      <c r="V17" s="194"/>
      <c r="W17" s="194"/>
      <c r="X17" s="195"/>
      <c r="Y17" s="195"/>
      <c r="Z17" s="195"/>
      <c r="AA17" s="195"/>
      <c r="AB17" s="195"/>
      <c r="AC17" s="195"/>
      <c r="AD17" s="195"/>
      <c r="AE17" s="195"/>
    </row>
    <row r="18" spans="3:31" ht="29.25" customHeight="1">
      <c r="C18" s="85"/>
      <c r="D18" s="86"/>
      <c r="E18" s="287" t="s">
        <v>429</v>
      </c>
      <c r="F18" s="293" t="s">
        <v>226</v>
      </c>
      <c r="G18" s="290" t="s">
        <v>118</v>
      </c>
      <c r="H18" s="205"/>
      <c r="I18" s="206"/>
      <c r="J18" s="206"/>
      <c r="K18" s="354"/>
      <c r="L18" s="191"/>
      <c r="M18" s="345"/>
      <c r="N18" s="208"/>
      <c r="O18" s="82"/>
      <c r="P18" s="83"/>
      <c r="Q18" s="83"/>
      <c r="R18" s="83"/>
      <c r="S18" s="83"/>
      <c r="T18" s="83"/>
      <c r="U18" s="83"/>
      <c r="V18" s="83"/>
      <c r="W18" s="83"/>
      <c r="X18" s="89"/>
      <c r="Y18" s="89"/>
      <c r="Z18" s="89"/>
      <c r="AA18" s="89"/>
      <c r="AB18" s="89"/>
      <c r="AC18" s="89"/>
      <c r="AD18" s="89"/>
      <c r="AE18" s="89"/>
    </row>
    <row r="19" spans="3:31" ht="29.25" customHeight="1">
      <c r="C19" s="85"/>
      <c r="D19" s="86"/>
      <c r="E19" s="287" t="s">
        <v>430</v>
      </c>
      <c r="F19" s="293" t="s">
        <v>225</v>
      </c>
      <c r="G19" s="290" t="s">
        <v>119</v>
      </c>
      <c r="H19" s="205"/>
      <c r="I19" s="206"/>
      <c r="J19" s="206"/>
      <c r="K19" s="354"/>
      <c r="L19" s="191"/>
      <c r="M19" s="345"/>
      <c r="N19" s="208"/>
      <c r="O19" s="82"/>
      <c r="P19" s="83"/>
      <c r="Q19" s="83"/>
      <c r="R19" s="83"/>
      <c r="S19" s="83"/>
      <c r="T19" s="83"/>
      <c r="U19" s="83"/>
      <c r="V19" s="83"/>
      <c r="W19" s="83"/>
      <c r="X19" s="89"/>
      <c r="Y19" s="89"/>
      <c r="Z19" s="89"/>
      <c r="AA19" s="89"/>
      <c r="AB19" s="89"/>
      <c r="AC19" s="89"/>
      <c r="AD19" s="89"/>
      <c r="AE19" s="89"/>
    </row>
    <row r="20" spans="3:31" s="137" customFormat="1" ht="29.25" customHeight="1">
      <c r="C20" s="189"/>
      <c r="D20" s="190"/>
      <c r="E20" s="291" t="s">
        <v>431</v>
      </c>
      <c r="F20" s="288" t="s">
        <v>120</v>
      </c>
      <c r="G20" s="286"/>
      <c r="H20" s="205"/>
      <c r="I20" s="206"/>
      <c r="J20" s="206"/>
      <c r="K20" s="191"/>
      <c r="L20" s="191"/>
      <c r="M20" s="345"/>
      <c r="N20" s="208"/>
      <c r="O20" s="193"/>
      <c r="P20" s="194"/>
      <c r="Q20" s="194"/>
      <c r="R20" s="194"/>
      <c r="S20" s="194"/>
      <c r="T20" s="194"/>
      <c r="U20" s="194"/>
      <c r="V20" s="194"/>
      <c r="W20" s="194"/>
      <c r="X20" s="195"/>
      <c r="Y20" s="195"/>
      <c r="Z20" s="195"/>
      <c r="AA20" s="195"/>
      <c r="AB20" s="195"/>
      <c r="AC20" s="195"/>
      <c r="AD20" s="195"/>
      <c r="AE20" s="195"/>
    </row>
    <row r="21" spans="3:31" ht="29.25" customHeight="1">
      <c r="C21" s="85"/>
      <c r="D21" s="86"/>
      <c r="E21" s="287" t="s">
        <v>432</v>
      </c>
      <c r="F21" s="289" t="s">
        <v>223</v>
      </c>
      <c r="G21" s="290" t="s">
        <v>118</v>
      </c>
      <c r="H21" s="196"/>
      <c r="I21" s="197"/>
      <c r="J21" s="197"/>
      <c r="K21" s="198"/>
      <c r="L21" s="199"/>
      <c r="M21" s="346"/>
      <c r="N21" s="192"/>
      <c r="O21" s="82"/>
      <c r="P21" s="83"/>
      <c r="Q21" s="83"/>
      <c r="R21" s="83"/>
      <c r="S21" s="83"/>
      <c r="T21" s="83"/>
      <c r="U21" s="83"/>
      <c r="V21" s="83"/>
      <c r="W21" s="83"/>
      <c r="X21" s="89"/>
      <c r="Y21" s="89"/>
      <c r="Z21" s="89"/>
      <c r="AA21" s="89"/>
      <c r="AB21" s="89"/>
      <c r="AC21" s="89"/>
      <c r="AD21" s="89"/>
      <c r="AE21" s="89"/>
    </row>
    <row r="22" spans="3:31" s="137" customFormat="1" ht="29.25" customHeight="1">
      <c r="C22" s="189"/>
      <c r="D22" s="190"/>
      <c r="E22" s="291" t="s">
        <v>433</v>
      </c>
      <c r="F22" s="292" t="s">
        <v>224</v>
      </c>
      <c r="G22" s="286"/>
      <c r="H22" s="205"/>
      <c r="I22" s="206"/>
      <c r="J22" s="206"/>
      <c r="K22" s="191"/>
      <c r="L22" s="191"/>
      <c r="M22" s="345"/>
      <c r="N22" s="208"/>
      <c r="O22" s="193"/>
      <c r="P22" s="194"/>
      <c r="Q22" s="194"/>
      <c r="R22" s="194"/>
      <c r="S22" s="194"/>
      <c r="T22" s="194"/>
      <c r="U22" s="194"/>
      <c r="V22" s="194"/>
      <c r="W22" s="194"/>
      <c r="X22" s="195"/>
      <c r="Y22" s="195"/>
      <c r="Z22" s="195"/>
      <c r="AA22" s="195"/>
      <c r="AB22" s="195"/>
      <c r="AC22" s="195"/>
      <c r="AD22" s="195"/>
      <c r="AE22" s="195"/>
    </row>
    <row r="23" spans="3:31" ht="29.25" customHeight="1">
      <c r="C23" s="85"/>
      <c r="D23" s="86"/>
      <c r="E23" s="287" t="s">
        <v>434</v>
      </c>
      <c r="F23" s="293" t="s">
        <v>226</v>
      </c>
      <c r="G23" s="290" t="s">
        <v>118</v>
      </c>
      <c r="H23" s="205"/>
      <c r="I23" s="206"/>
      <c r="J23" s="206"/>
      <c r="K23" s="354"/>
      <c r="L23" s="191"/>
      <c r="M23" s="345"/>
      <c r="N23" s="208"/>
      <c r="O23" s="82"/>
      <c r="P23" s="83"/>
      <c r="Q23" s="83"/>
      <c r="R23" s="83"/>
      <c r="S23" s="83"/>
      <c r="T23" s="83"/>
      <c r="U23" s="83"/>
      <c r="V23" s="83"/>
      <c r="W23" s="83"/>
      <c r="X23" s="89"/>
      <c r="Y23" s="89"/>
      <c r="Z23" s="89"/>
      <c r="AA23" s="89"/>
      <c r="AB23" s="89"/>
      <c r="AC23" s="89"/>
      <c r="AD23" s="89"/>
      <c r="AE23" s="89"/>
    </row>
    <row r="24" spans="3:31" ht="29.25" customHeight="1">
      <c r="C24" s="85"/>
      <c r="D24" s="86"/>
      <c r="E24" s="287" t="s">
        <v>435</v>
      </c>
      <c r="F24" s="293" t="s">
        <v>225</v>
      </c>
      <c r="G24" s="290" t="s">
        <v>119</v>
      </c>
      <c r="H24" s="205"/>
      <c r="I24" s="206"/>
      <c r="J24" s="206"/>
      <c r="K24" s="354"/>
      <c r="L24" s="191"/>
      <c r="M24" s="345"/>
      <c r="N24" s="208"/>
      <c r="O24" s="82"/>
      <c r="P24" s="83"/>
      <c r="Q24" s="83"/>
      <c r="R24" s="83"/>
      <c r="S24" s="83"/>
      <c r="T24" s="83"/>
      <c r="U24" s="83"/>
      <c r="V24" s="83"/>
      <c r="W24" s="83"/>
      <c r="X24" s="89"/>
      <c r="Y24" s="89"/>
      <c r="Z24" s="89"/>
      <c r="AA24" s="89"/>
      <c r="AB24" s="89"/>
      <c r="AC24" s="89"/>
      <c r="AD24" s="89"/>
      <c r="AE24" s="89"/>
    </row>
    <row r="25" spans="3:31" s="137" customFormat="1" ht="29.25" customHeight="1">
      <c r="C25" s="189"/>
      <c r="D25" s="190"/>
      <c r="E25" s="291" t="s">
        <v>436</v>
      </c>
      <c r="F25" s="288" t="s">
        <v>121</v>
      </c>
      <c r="G25" s="286"/>
      <c r="H25" s="205"/>
      <c r="I25" s="206"/>
      <c r="J25" s="206"/>
      <c r="K25" s="191"/>
      <c r="L25" s="191"/>
      <c r="M25" s="345"/>
      <c r="N25" s="208"/>
      <c r="O25" s="193"/>
      <c r="P25" s="194"/>
      <c r="Q25" s="194"/>
      <c r="R25" s="194"/>
      <c r="S25" s="194"/>
      <c r="T25" s="194"/>
      <c r="U25" s="194"/>
      <c r="V25" s="194"/>
      <c r="W25" s="194"/>
      <c r="X25" s="195"/>
      <c r="Y25" s="195"/>
      <c r="Z25" s="195"/>
      <c r="AA25" s="195"/>
      <c r="AB25" s="195"/>
      <c r="AC25" s="195"/>
      <c r="AD25" s="195"/>
      <c r="AE25" s="195"/>
    </row>
    <row r="26" spans="3:31" ht="29.25" customHeight="1">
      <c r="C26" s="85"/>
      <c r="D26" s="86"/>
      <c r="E26" s="287" t="s">
        <v>437</v>
      </c>
      <c r="F26" s="289" t="s">
        <v>223</v>
      </c>
      <c r="G26" s="290" t="s">
        <v>118</v>
      </c>
      <c r="H26" s="196">
        <v>12.85</v>
      </c>
      <c r="I26" s="197">
        <v>40252</v>
      </c>
      <c r="J26" s="197">
        <v>40616</v>
      </c>
      <c r="K26" s="198" t="s">
        <v>918</v>
      </c>
      <c r="L26" s="199" t="s">
        <v>919</v>
      </c>
      <c r="M26" s="346" t="s">
        <v>920</v>
      </c>
      <c r="N26" s="192"/>
      <c r="O26" s="82"/>
      <c r="P26" s="83"/>
      <c r="Q26" s="83"/>
      <c r="R26" s="83"/>
      <c r="S26" s="83"/>
      <c r="T26" s="83"/>
      <c r="U26" s="83"/>
      <c r="V26" s="83"/>
      <c r="W26" s="83"/>
      <c r="X26" s="89"/>
      <c r="Y26" s="89"/>
      <c r="Z26" s="89"/>
      <c r="AA26" s="89"/>
      <c r="AB26" s="89"/>
      <c r="AC26" s="89"/>
      <c r="AD26" s="89"/>
      <c r="AE26" s="89"/>
    </row>
    <row r="27" spans="3:31" s="137" customFormat="1" ht="29.25" customHeight="1">
      <c r="C27" s="189"/>
      <c r="D27" s="190"/>
      <c r="E27" s="291" t="s">
        <v>438</v>
      </c>
      <c r="F27" s="292" t="s">
        <v>224</v>
      </c>
      <c r="G27" s="286"/>
      <c r="H27" s="205"/>
      <c r="I27" s="206"/>
      <c r="J27" s="206"/>
      <c r="K27" s="191"/>
      <c r="L27" s="191"/>
      <c r="M27" s="345"/>
      <c r="N27" s="208"/>
      <c r="O27" s="193"/>
      <c r="P27" s="194"/>
      <c r="Q27" s="194"/>
      <c r="R27" s="194"/>
      <c r="S27" s="194"/>
      <c r="T27" s="194"/>
      <c r="U27" s="194"/>
      <c r="V27" s="194"/>
      <c r="W27" s="194"/>
      <c r="X27" s="195"/>
      <c r="Y27" s="195"/>
      <c r="Z27" s="195"/>
      <c r="AA27" s="195"/>
      <c r="AB27" s="195"/>
      <c r="AC27" s="195"/>
      <c r="AD27" s="195"/>
      <c r="AE27" s="195"/>
    </row>
    <row r="28" spans="3:31" ht="29.25" customHeight="1">
      <c r="C28" s="85"/>
      <c r="D28" s="86"/>
      <c r="E28" s="287" t="s">
        <v>439</v>
      </c>
      <c r="F28" s="293" t="s">
        <v>226</v>
      </c>
      <c r="G28" s="290" t="s">
        <v>118</v>
      </c>
      <c r="H28" s="205"/>
      <c r="I28" s="206"/>
      <c r="J28" s="206"/>
      <c r="K28" s="354"/>
      <c r="L28" s="191"/>
      <c r="M28" s="345"/>
      <c r="N28" s="208"/>
      <c r="O28" s="82"/>
      <c r="P28" s="83"/>
      <c r="Q28" s="83"/>
      <c r="R28" s="83"/>
      <c r="S28" s="83"/>
      <c r="T28" s="83"/>
      <c r="U28" s="83"/>
      <c r="V28" s="83"/>
      <c r="W28" s="83"/>
      <c r="X28" s="89"/>
      <c r="Y28" s="89"/>
      <c r="Z28" s="89"/>
      <c r="AA28" s="89"/>
      <c r="AB28" s="89"/>
      <c r="AC28" s="89"/>
      <c r="AD28" s="89"/>
      <c r="AE28" s="89"/>
    </row>
    <row r="29" spans="3:31" ht="29.25" customHeight="1">
      <c r="C29" s="85"/>
      <c r="D29" s="86"/>
      <c r="E29" s="287" t="s">
        <v>440</v>
      </c>
      <c r="F29" s="293" t="s">
        <v>225</v>
      </c>
      <c r="G29" s="290" t="s">
        <v>119</v>
      </c>
      <c r="H29" s="205"/>
      <c r="I29" s="206"/>
      <c r="J29" s="206"/>
      <c r="K29" s="354"/>
      <c r="L29" s="191"/>
      <c r="M29" s="345"/>
      <c r="N29" s="208"/>
      <c r="O29" s="82"/>
      <c r="P29" s="83"/>
      <c r="Q29" s="83"/>
      <c r="R29" s="83"/>
      <c r="S29" s="83"/>
      <c r="T29" s="83"/>
      <c r="U29" s="83"/>
      <c r="V29" s="83"/>
      <c r="W29" s="83"/>
      <c r="X29" s="89"/>
      <c r="Y29" s="89"/>
      <c r="Z29" s="89"/>
      <c r="AA29" s="89"/>
      <c r="AB29" s="89"/>
      <c r="AC29" s="89"/>
      <c r="AD29" s="89"/>
      <c r="AE29" s="89"/>
    </row>
    <row r="30" spans="3:31" ht="30" customHeight="1">
      <c r="C30" s="85"/>
      <c r="D30" s="86"/>
      <c r="E30" s="294" t="s">
        <v>399</v>
      </c>
      <c r="F30" s="295" t="s">
        <v>123</v>
      </c>
      <c r="G30" s="290" t="s">
        <v>118</v>
      </c>
      <c r="H30" s="196"/>
      <c r="I30" s="197"/>
      <c r="J30" s="197"/>
      <c r="K30" s="198"/>
      <c r="L30" s="199"/>
      <c r="M30" s="346"/>
      <c r="N30" s="192"/>
      <c r="O30" s="82"/>
      <c r="P30" s="83"/>
      <c r="Q30" s="83"/>
      <c r="R30" s="83"/>
      <c r="S30" s="83"/>
      <c r="T30" s="83"/>
      <c r="U30" s="83"/>
      <c r="V30" s="83"/>
      <c r="W30" s="83"/>
      <c r="X30" s="89"/>
      <c r="Y30" s="89"/>
      <c r="Z30" s="89"/>
      <c r="AA30" s="89"/>
      <c r="AB30" s="89"/>
      <c r="AC30" s="89"/>
      <c r="AD30" s="89"/>
      <c r="AE30" s="89"/>
    </row>
    <row r="31" spans="3:31" ht="29.25" customHeight="1">
      <c r="C31" s="85"/>
      <c r="D31" s="86"/>
      <c r="E31" s="287" t="s">
        <v>345</v>
      </c>
      <c r="F31" s="296" t="s">
        <v>124</v>
      </c>
      <c r="G31" s="290" t="s">
        <v>118</v>
      </c>
      <c r="H31" s="196"/>
      <c r="I31" s="197"/>
      <c r="J31" s="197"/>
      <c r="K31" s="198"/>
      <c r="L31" s="199"/>
      <c r="M31" s="346"/>
      <c r="N31" s="192"/>
      <c r="O31" s="82"/>
      <c r="P31" s="83"/>
      <c r="Q31" s="83"/>
      <c r="R31" s="83"/>
      <c r="S31" s="83"/>
      <c r="T31" s="83"/>
      <c r="U31" s="83"/>
      <c r="V31" s="83"/>
      <c r="W31" s="83"/>
      <c r="X31" s="89"/>
      <c r="Y31" s="89"/>
      <c r="Z31" s="89"/>
      <c r="AA31" s="89"/>
      <c r="AB31" s="89"/>
      <c r="AC31" s="89"/>
      <c r="AD31" s="89"/>
      <c r="AE31" s="89"/>
    </row>
    <row r="32" spans="3:31" ht="29.25" customHeight="1">
      <c r="C32" s="85"/>
      <c r="D32" s="86"/>
      <c r="E32" s="287" t="s">
        <v>346</v>
      </c>
      <c r="F32" s="296" t="s">
        <v>142</v>
      </c>
      <c r="G32" s="290" t="s">
        <v>118</v>
      </c>
      <c r="H32" s="196"/>
      <c r="I32" s="197"/>
      <c r="J32" s="197"/>
      <c r="K32" s="198"/>
      <c r="L32" s="199"/>
      <c r="M32" s="346"/>
      <c r="N32" s="192"/>
      <c r="O32" s="82"/>
      <c r="P32" s="83"/>
      <c r="Q32" s="83"/>
      <c r="R32" s="83"/>
      <c r="S32" s="83"/>
      <c r="T32" s="83"/>
      <c r="U32" s="83"/>
      <c r="V32" s="83"/>
      <c r="W32" s="83"/>
      <c r="X32" s="89"/>
      <c r="Y32" s="89"/>
      <c r="Z32" s="89"/>
      <c r="AA32" s="89"/>
      <c r="AB32" s="89"/>
      <c r="AC32" s="89"/>
      <c r="AD32" s="89"/>
      <c r="AE32" s="89"/>
    </row>
    <row r="33" spans="3:31" ht="29.25" customHeight="1">
      <c r="C33" s="85"/>
      <c r="D33" s="86"/>
      <c r="E33" s="287" t="s">
        <v>347</v>
      </c>
      <c r="F33" s="296" t="s">
        <v>125</v>
      </c>
      <c r="G33" s="290" t="s">
        <v>118</v>
      </c>
      <c r="H33" s="196"/>
      <c r="I33" s="197"/>
      <c r="J33" s="197"/>
      <c r="K33" s="198"/>
      <c r="L33" s="199"/>
      <c r="M33" s="346"/>
      <c r="N33" s="192"/>
      <c r="O33" s="82"/>
      <c r="P33" s="83"/>
      <c r="Q33" s="83"/>
      <c r="R33" s="83"/>
      <c r="S33" s="83"/>
      <c r="T33" s="83"/>
      <c r="U33" s="83"/>
      <c r="V33" s="83"/>
      <c r="W33" s="83"/>
      <c r="X33" s="89"/>
      <c r="Y33" s="89"/>
      <c r="Z33" s="89"/>
      <c r="AA33" s="89"/>
      <c r="AB33" s="89"/>
      <c r="AC33" s="89"/>
      <c r="AD33" s="89"/>
      <c r="AE33" s="89"/>
    </row>
    <row r="34" spans="3:31" ht="30" customHeight="1">
      <c r="C34" s="85"/>
      <c r="D34" s="86"/>
      <c r="E34" s="294" t="s">
        <v>352</v>
      </c>
      <c r="F34" s="295" t="s">
        <v>38</v>
      </c>
      <c r="G34" s="290" t="s">
        <v>118</v>
      </c>
      <c r="H34" s="196"/>
      <c r="I34" s="197"/>
      <c r="J34" s="197"/>
      <c r="K34" s="198"/>
      <c r="L34" s="199"/>
      <c r="M34" s="346"/>
      <c r="N34" s="192"/>
      <c r="O34" s="82"/>
      <c r="P34" s="83"/>
      <c r="Q34" s="83"/>
      <c r="R34" s="83"/>
      <c r="S34" s="83"/>
      <c r="T34" s="83"/>
      <c r="U34" s="83"/>
      <c r="V34" s="83"/>
      <c r="W34" s="83"/>
      <c r="X34" s="89"/>
      <c r="Y34" s="89"/>
      <c r="Z34" s="89"/>
      <c r="AA34" s="89"/>
      <c r="AB34" s="89"/>
      <c r="AC34" s="89"/>
      <c r="AD34" s="89"/>
      <c r="AE34" s="89"/>
    </row>
    <row r="35" spans="3:31" ht="36" customHeight="1">
      <c r="C35" s="85"/>
      <c r="D35" s="86"/>
      <c r="E35" s="294" t="s">
        <v>400</v>
      </c>
      <c r="F35" s="295" t="s">
        <v>39</v>
      </c>
      <c r="G35" s="290" t="s">
        <v>122</v>
      </c>
      <c r="H35" s="196"/>
      <c r="I35" s="197"/>
      <c r="J35" s="197"/>
      <c r="K35" s="198"/>
      <c r="L35" s="199"/>
      <c r="M35" s="346"/>
      <c r="N35" s="192"/>
      <c r="O35" s="82"/>
      <c r="P35" s="83"/>
      <c r="Q35" s="83"/>
      <c r="R35" s="83"/>
      <c r="S35" s="83"/>
      <c r="T35" s="83"/>
      <c r="U35" s="83"/>
      <c r="V35" s="83"/>
      <c r="W35" s="83"/>
      <c r="X35" s="89"/>
      <c r="Y35" s="89"/>
      <c r="Z35" s="89"/>
      <c r="AA35" s="89"/>
      <c r="AB35" s="89"/>
      <c r="AC35" s="89"/>
      <c r="AD35" s="89"/>
      <c r="AE35" s="89"/>
    </row>
    <row r="36" spans="3:31" ht="30" customHeight="1" thickBot="1">
      <c r="C36" s="85"/>
      <c r="D36" s="86"/>
      <c r="E36" s="297" t="s">
        <v>401</v>
      </c>
      <c r="F36" s="298" t="s">
        <v>40</v>
      </c>
      <c r="G36" s="299" t="s">
        <v>122</v>
      </c>
      <c r="H36" s="200"/>
      <c r="I36" s="207"/>
      <c r="J36" s="207"/>
      <c r="K36" s="201"/>
      <c r="L36" s="202"/>
      <c r="M36" s="347"/>
      <c r="N36" s="203"/>
      <c r="O36" s="82"/>
      <c r="P36" s="83"/>
      <c r="Q36" s="83"/>
      <c r="R36" s="83"/>
      <c r="S36" s="83"/>
      <c r="T36" s="83"/>
      <c r="U36" s="83"/>
      <c r="V36" s="83"/>
      <c r="W36" s="83"/>
      <c r="X36" s="89"/>
      <c r="Y36" s="89"/>
      <c r="Z36" s="89"/>
      <c r="AA36" s="89"/>
      <c r="AB36" s="89"/>
      <c r="AC36" s="89"/>
      <c r="AD36" s="89"/>
      <c r="AE36" s="89"/>
    </row>
    <row r="37" spans="3:15" ht="11.25">
      <c r="C37" s="96"/>
      <c r="D37" s="104"/>
      <c r="E37" s="204"/>
      <c r="F37" s="106"/>
      <c r="G37" s="106"/>
      <c r="H37" s="106"/>
      <c r="I37" s="106"/>
      <c r="J37" s="106"/>
      <c r="K37" s="106"/>
      <c r="L37" s="106"/>
      <c r="M37" s="106"/>
      <c r="N37" s="107"/>
      <c r="O37" s="108"/>
    </row>
    <row r="38" spans="3:14" ht="11.25">
      <c r="C38" s="96"/>
      <c r="D38" s="96"/>
      <c r="E38" s="96"/>
      <c r="F38" s="109"/>
      <c r="G38" s="109"/>
      <c r="H38" s="109"/>
      <c r="I38" s="109"/>
      <c r="J38" s="109"/>
      <c r="K38" s="109"/>
      <c r="L38" s="109"/>
      <c r="M38" s="109"/>
      <c r="N38" s="110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4:H36">
      <formula1>-99999999999999900000</formula1>
      <formula2>9999999999999990000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2"/>
  <sheetViews>
    <sheetView zoomScalePageLayoutView="0" workbookViewId="0" topLeftCell="C7">
      <selection activeCell="G28" sqref="G28"/>
    </sheetView>
  </sheetViews>
  <sheetFormatPr defaultColWidth="9.00390625" defaultRowHeight="12.75"/>
  <cols>
    <col min="1" max="2" width="0" style="75" hidden="1" customWidth="1"/>
    <col min="3" max="4" width="3.75390625" style="75" customWidth="1"/>
    <col min="5" max="5" width="6.875" style="75" customWidth="1"/>
    <col min="6" max="6" width="50.75390625" style="75" customWidth="1"/>
    <col min="7" max="7" width="40.75390625" style="75" customWidth="1"/>
    <col min="8" max="8" width="3.75390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28" ht="12.75" customHeight="1">
      <c r="D9" s="80"/>
      <c r="E9" s="81"/>
      <c r="F9" s="146" t="s">
        <v>158</v>
      </c>
      <c r="G9" s="81"/>
      <c r="H9" s="82"/>
      <c r="I9" s="83"/>
      <c r="J9" s="83"/>
      <c r="K9" s="83"/>
      <c r="L9" s="83"/>
      <c r="M9" s="83"/>
      <c r="N9" s="83"/>
      <c r="O9" s="83"/>
      <c r="P9" s="83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3:24" ht="36" customHeight="1">
      <c r="C10" s="85"/>
      <c r="D10" s="86"/>
      <c r="E10" s="394" t="s">
        <v>143</v>
      </c>
      <c r="F10" s="395"/>
      <c r="G10" s="396"/>
      <c r="H10" s="87"/>
      <c r="I10" s="88"/>
      <c r="J10" s="88"/>
      <c r="K10" s="88"/>
      <c r="L10" s="88"/>
      <c r="M10" s="88"/>
      <c r="N10" s="88"/>
      <c r="O10" s="88"/>
      <c r="P10" s="88"/>
      <c r="Q10" s="89"/>
      <c r="R10" s="89"/>
      <c r="S10" s="89"/>
      <c r="T10" s="89"/>
      <c r="U10" s="89"/>
      <c r="V10" s="89"/>
      <c r="W10" s="89"/>
      <c r="X10" s="89"/>
    </row>
    <row r="11" spans="3:24" ht="12.75" customHeight="1" thickBot="1">
      <c r="C11" s="85"/>
      <c r="D11" s="86"/>
      <c r="E11" s="81"/>
      <c r="F11" s="81"/>
      <c r="G11" s="81"/>
      <c r="H11" s="82"/>
      <c r="I11" s="83"/>
      <c r="J11" s="83"/>
      <c r="K11" s="83"/>
      <c r="L11" s="83"/>
      <c r="M11" s="83"/>
      <c r="N11" s="83"/>
      <c r="O11" s="83"/>
      <c r="P11" s="83"/>
      <c r="Q11" s="89"/>
      <c r="R11" s="89"/>
      <c r="S11" s="89"/>
      <c r="T11" s="89"/>
      <c r="U11" s="89"/>
      <c r="V11" s="89"/>
      <c r="W11" s="89"/>
      <c r="X11" s="89"/>
    </row>
    <row r="12" spans="3:24" ht="30" customHeight="1" thickBot="1">
      <c r="C12" s="85"/>
      <c r="D12" s="86"/>
      <c r="E12" s="90" t="s">
        <v>244</v>
      </c>
      <c r="F12" s="91" t="s">
        <v>398</v>
      </c>
      <c r="G12" s="92" t="s">
        <v>36</v>
      </c>
      <c r="H12" s="82"/>
      <c r="I12" s="83"/>
      <c r="J12" s="83"/>
      <c r="K12" s="83"/>
      <c r="L12" s="83"/>
      <c r="M12" s="83"/>
      <c r="N12" s="83"/>
      <c r="O12" s="83"/>
      <c r="P12" s="83"/>
      <c r="Q12" s="89"/>
      <c r="R12" s="89"/>
      <c r="S12" s="89"/>
      <c r="T12" s="89"/>
      <c r="U12" s="89"/>
      <c r="V12" s="89"/>
      <c r="W12" s="89"/>
      <c r="X12" s="89"/>
    </row>
    <row r="13" spans="3:24" ht="12" customHeight="1" thickBot="1">
      <c r="C13" s="85"/>
      <c r="D13" s="86"/>
      <c r="E13" s="93">
        <v>1</v>
      </c>
      <c r="F13" s="94">
        <f>E13+1</f>
        <v>2</v>
      </c>
      <c r="G13" s="95">
        <f>F13+1</f>
        <v>3</v>
      </c>
      <c r="H13" s="82"/>
      <c r="I13" s="83"/>
      <c r="J13" s="83"/>
      <c r="K13" s="83"/>
      <c r="L13" s="83"/>
      <c r="M13" s="83"/>
      <c r="N13" s="83"/>
      <c r="O13" s="83"/>
      <c r="P13" s="83"/>
      <c r="Q13" s="89"/>
      <c r="R13" s="89"/>
      <c r="S13" s="89"/>
      <c r="T13" s="89"/>
      <c r="U13" s="89"/>
      <c r="V13" s="89"/>
      <c r="W13" s="89"/>
      <c r="X13" s="89"/>
    </row>
    <row r="14" spans="3:8" ht="42" customHeight="1">
      <c r="C14" s="96"/>
      <c r="D14" s="97"/>
      <c r="E14" s="117">
        <v>1</v>
      </c>
      <c r="F14" s="99" t="s">
        <v>342</v>
      </c>
      <c r="G14" s="303"/>
      <c r="H14" s="100"/>
    </row>
    <row r="15" spans="3:8" ht="42" customHeight="1">
      <c r="C15" s="96"/>
      <c r="D15" s="97"/>
      <c r="E15" s="117">
        <v>2</v>
      </c>
      <c r="F15" s="99" t="s">
        <v>343</v>
      </c>
      <c r="G15" s="147">
        <f>SUM(G16:G22)</f>
        <v>0</v>
      </c>
      <c r="H15" s="100"/>
    </row>
    <row r="16" spans="3:8" ht="23.25" customHeight="1">
      <c r="C16" s="96"/>
      <c r="D16" s="97"/>
      <c r="E16" s="117" t="s">
        <v>345</v>
      </c>
      <c r="F16" s="133" t="s">
        <v>353</v>
      </c>
      <c r="G16" s="125"/>
      <c r="H16" s="100"/>
    </row>
    <row r="17" spans="3:8" ht="23.25" customHeight="1">
      <c r="C17" s="96"/>
      <c r="D17" s="97"/>
      <c r="E17" s="117" t="s">
        <v>346</v>
      </c>
      <c r="F17" s="133" t="s">
        <v>354</v>
      </c>
      <c r="G17" s="125"/>
      <c r="H17" s="100"/>
    </row>
    <row r="18" spans="3:8" ht="23.25" customHeight="1">
      <c r="C18" s="96"/>
      <c r="D18" s="97"/>
      <c r="E18" s="117" t="s">
        <v>347</v>
      </c>
      <c r="F18" s="133" t="s">
        <v>355</v>
      </c>
      <c r="G18" s="125"/>
      <c r="H18" s="100"/>
    </row>
    <row r="19" spans="3:8" ht="23.25" customHeight="1">
      <c r="C19" s="96"/>
      <c r="D19" s="97"/>
      <c r="E19" s="117" t="s">
        <v>348</v>
      </c>
      <c r="F19" s="133" t="s">
        <v>356</v>
      </c>
      <c r="G19" s="125"/>
      <c r="H19" s="100"/>
    </row>
    <row r="20" spans="3:8" ht="23.25" customHeight="1">
      <c r="C20" s="96"/>
      <c r="D20" s="97"/>
      <c r="E20" s="117" t="s">
        <v>349</v>
      </c>
      <c r="F20" s="133" t="s">
        <v>357</v>
      </c>
      <c r="G20" s="125"/>
      <c r="H20" s="100"/>
    </row>
    <row r="21" spans="3:8" ht="23.25" customHeight="1">
      <c r="C21" s="96"/>
      <c r="D21" s="97"/>
      <c r="E21" s="117" t="s">
        <v>350</v>
      </c>
      <c r="F21" s="133" t="s">
        <v>358</v>
      </c>
      <c r="G21" s="125"/>
      <c r="H21" s="100"/>
    </row>
    <row r="22" spans="3:8" ht="23.25" customHeight="1">
      <c r="C22" s="96"/>
      <c r="D22" s="97"/>
      <c r="E22" s="117" t="s">
        <v>351</v>
      </c>
      <c r="F22" s="133" t="s">
        <v>359</v>
      </c>
      <c r="G22" s="125"/>
      <c r="H22" s="100"/>
    </row>
    <row r="23" spans="3:8" ht="63" customHeight="1">
      <c r="C23" s="96"/>
      <c r="D23" s="97"/>
      <c r="E23" s="117" t="s">
        <v>352</v>
      </c>
      <c r="F23" s="99" t="s">
        <v>344</v>
      </c>
      <c r="G23" s="147">
        <f>SUM(G24:G30)</f>
        <v>0</v>
      </c>
      <c r="H23" s="100"/>
    </row>
    <row r="24" spans="3:8" ht="21.75" customHeight="1">
      <c r="C24" s="96"/>
      <c r="D24" s="97"/>
      <c r="E24" s="117" t="s">
        <v>248</v>
      </c>
      <c r="F24" s="133" t="s">
        <v>353</v>
      </c>
      <c r="G24" s="125"/>
      <c r="H24" s="100"/>
    </row>
    <row r="25" spans="3:8" ht="21.75" customHeight="1">
      <c r="C25" s="96"/>
      <c r="D25" s="97"/>
      <c r="E25" s="117" t="s">
        <v>249</v>
      </c>
      <c r="F25" s="133" t="s">
        <v>354</v>
      </c>
      <c r="G25" s="125"/>
      <c r="H25" s="100"/>
    </row>
    <row r="26" spans="3:8" ht="21.75" customHeight="1">
      <c r="C26" s="96"/>
      <c r="D26" s="97"/>
      <c r="E26" s="117" t="s">
        <v>145</v>
      </c>
      <c r="F26" s="133" t="s">
        <v>355</v>
      </c>
      <c r="G26" s="125"/>
      <c r="H26" s="100"/>
    </row>
    <row r="27" spans="3:8" ht="21.75" customHeight="1">
      <c r="C27" s="96"/>
      <c r="D27" s="97"/>
      <c r="E27" s="117" t="s">
        <v>147</v>
      </c>
      <c r="F27" s="133" t="s">
        <v>356</v>
      </c>
      <c r="G27" s="125"/>
      <c r="H27" s="100"/>
    </row>
    <row r="28" spans="3:8" ht="21.75" customHeight="1">
      <c r="C28" s="96"/>
      <c r="D28" s="97"/>
      <c r="E28" s="117" t="s">
        <v>148</v>
      </c>
      <c r="F28" s="133" t="s">
        <v>357</v>
      </c>
      <c r="G28" s="125"/>
      <c r="H28" s="100"/>
    </row>
    <row r="29" spans="3:8" ht="21.75" customHeight="1">
      <c r="C29" s="96"/>
      <c r="D29" s="97"/>
      <c r="E29" s="117" t="s">
        <v>149</v>
      </c>
      <c r="F29" s="134" t="s">
        <v>358</v>
      </c>
      <c r="G29" s="122"/>
      <c r="H29" s="100"/>
    </row>
    <row r="30" spans="3:8" ht="21.75" customHeight="1">
      <c r="C30" s="96"/>
      <c r="D30" s="97"/>
      <c r="E30" s="115" t="s">
        <v>150</v>
      </c>
      <c r="F30" s="134" t="s">
        <v>359</v>
      </c>
      <c r="G30" s="122"/>
      <c r="H30" s="100"/>
    </row>
    <row r="31" spans="3:8" ht="49.5" customHeight="1" thickBot="1">
      <c r="C31" s="96"/>
      <c r="D31" s="97"/>
      <c r="E31" s="209" t="s">
        <v>400</v>
      </c>
      <c r="F31" s="210" t="s">
        <v>58</v>
      </c>
      <c r="G31" s="211"/>
      <c r="H31" s="100"/>
    </row>
    <row r="32" spans="3:8" ht="11.25">
      <c r="C32" s="96"/>
      <c r="D32" s="104"/>
      <c r="E32" s="105"/>
      <c r="F32" s="106"/>
      <c r="G32" s="107"/>
      <c r="H32" s="108"/>
    </row>
  </sheetData>
  <sheetProtection password="FA9C" sheet="1" scenarios="1" formatColumns="0" formatRows="0"/>
  <mergeCells count="1">
    <mergeCell ref="E10:G10"/>
  </mergeCells>
  <dataValidations count="3">
    <dataValidation type="decimal" allowBlank="1" showInputMessage="1" showErrorMessage="1" sqref="G14">
      <formula1>0</formula1>
      <formula2>999999999999</formula2>
    </dataValidation>
    <dataValidation type="whole" allowBlank="1" showInputMessage="1" showErrorMessage="1" sqref="G15:G30">
      <formula1>0</formula1>
      <formula2>999999999999</formula2>
    </dataValidation>
    <dataValidation type="textLength" allowBlank="1" showInputMessage="1" showErrorMessage="1" sqref="G31">
      <formula1>0</formula1>
      <formula2>500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="70" zoomScaleNormal="70" zoomScalePageLayoutView="0" workbookViewId="0" topLeftCell="C31">
      <selection activeCell="H71" sqref="H71"/>
    </sheetView>
  </sheetViews>
  <sheetFormatPr defaultColWidth="9.00390625" defaultRowHeight="12.75"/>
  <cols>
    <col min="1" max="2" width="0" style="75" hidden="1" customWidth="1"/>
    <col min="3" max="3" width="3.75390625" style="75" customWidth="1"/>
    <col min="4" max="4" width="8.625" style="75" bestFit="1" customWidth="1"/>
    <col min="5" max="5" width="6.875" style="75" customWidth="1"/>
    <col min="6" max="6" width="50.75390625" style="75" customWidth="1"/>
    <col min="7" max="7" width="40.75390625" style="75" customWidth="1"/>
    <col min="8" max="8" width="40.875" style="170" customWidth="1"/>
    <col min="9" max="11" width="40.75390625" style="75" hidden="1" customWidth="1"/>
    <col min="12" max="12" width="22.75390625" style="75" customWidth="1"/>
    <col min="13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77"/>
      <c r="E8" s="78"/>
      <c r="F8" s="78"/>
      <c r="G8" s="78"/>
      <c r="H8" s="78"/>
      <c r="I8" s="78"/>
      <c r="J8" s="78"/>
      <c r="K8" s="78"/>
      <c r="L8" s="79"/>
    </row>
    <row r="9" spans="4:32" ht="12.75" customHeight="1">
      <c r="D9" s="80"/>
      <c r="E9" s="81"/>
      <c r="F9" s="240" t="s">
        <v>158</v>
      </c>
      <c r="G9" s="81"/>
      <c r="H9" s="81"/>
      <c r="I9" s="81"/>
      <c r="J9" s="81"/>
      <c r="K9" s="81"/>
      <c r="L9" s="82"/>
      <c r="M9" s="83"/>
      <c r="N9" s="83"/>
      <c r="O9" s="83"/>
      <c r="P9" s="83"/>
      <c r="Q9" s="83"/>
      <c r="R9" s="83"/>
      <c r="S9" s="83"/>
      <c r="T9" s="83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</row>
    <row r="10" spans="3:28" ht="30.75" customHeight="1">
      <c r="C10" s="85"/>
      <c r="D10" s="86"/>
      <c r="E10" s="394" t="s">
        <v>37</v>
      </c>
      <c r="F10" s="395"/>
      <c r="G10" s="396"/>
      <c r="H10" s="157"/>
      <c r="I10" s="152"/>
      <c r="J10" s="157"/>
      <c r="K10" s="157"/>
      <c r="L10" s="87"/>
      <c r="M10" s="88"/>
      <c r="N10" s="88"/>
      <c r="O10" s="88"/>
      <c r="P10" s="88"/>
      <c r="Q10" s="88"/>
      <c r="R10" s="88"/>
      <c r="S10" s="88"/>
      <c r="T10" s="88"/>
      <c r="U10" s="89"/>
      <c r="V10" s="89"/>
      <c r="W10" s="89"/>
      <c r="X10" s="89"/>
      <c r="Y10" s="89"/>
      <c r="Z10" s="89"/>
      <c r="AA10" s="89"/>
      <c r="AB10" s="89"/>
    </row>
    <row r="11" spans="3:28" ht="12.75" customHeight="1" thickBot="1">
      <c r="C11" s="85"/>
      <c r="D11" s="86"/>
      <c r="E11" s="81"/>
      <c r="F11" s="81"/>
      <c r="G11" s="252"/>
      <c r="H11" s="253"/>
      <c r="I11" s="152"/>
      <c r="J11" s="253"/>
      <c r="K11" s="253"/>
      <c r="L11" s="82"/>
      <c r="M11" s="83"/>
      <c r="N11" s="83"/>
      <c r="O11" s="83"/>
      <c r="P11" s="83"/>
      <c r="Q11" s="83"/>
      <c r="R11" s="83"/>
      <c r="S11" s="83"/>
      <c r="T11" s="83"/>
      <c r="U11" s="89"/>
      <c r="V11" s="89"/>
      <c r="W11" s="89"/>
      <c r="X11" s="89"/>
      <c r="Y11" s="89"/>
      <c r="Z11" s="89"/>
      <c r="AA11" s="89"/>
      <c r="AB11" s="89"/>
    </row>
    <row r="12" spans="3:28" ht="30" customHeight="1" thickBot="1">
      <c r="C12" s="85"/>
      <c r="D12" s="86"/>
      <c r="E12" s="243" t="s">
        <v>244</v>
      </c>
      <c r="F12" s="244" t="s">
        <v>398</v>
      </c>
      <c r="G12" s="245" t="s">
        <v>36</v>
      </c>
      <c r="H12" s="246" t="s">
        <v>332</v>
      </c>
      <c r="I12" s="152"/>
      <c r="J12" s="152"/>
      <c r="K12" s="152"/>
      <c r="L12" s="82"/>
      <c r="M12" s="83"/>
      <c r="N12" s="83"/>
      <c r="O12" s="83"/>
      <c r="P12" s="83"/>
      <c r="Q12" s="83"/>
      <c r="R12" s="83"/>
      <c r="S12" s="83"/>
      <c r="T12" s="83"/>
      <c r="U12" s="89"/>
      <c r="V12" s="89"/>
      <c r="W12" s="89"/>
      <c r="X12" s="89"/>
      <c r="Y12" s="89"/>
      <c r="Z12" s="89"/>
      <c r="AA12" s="89"/>
      <c r="AB12" s="89"/>
    </row>
    <row r="13" spans="3:28" ht="12" customHeight="1" thickBot="1">
      <c r="C13" s="85"/>
      <c r="D13" s="86"/>
      <c r="E13" s="179">
        <v>1</v>
      </c>
      <c r="F13" s="180">
        <f>E13+1</f>
        <v>2</v>
      </c>
      <c r="G13" s="180">
        <f>F13+1</f>
        <v>3</v>
      </c>
      <c r="H13" s="181">
        <f>G13+1</f>
        <v>4</v>
      </c>
      <c r="I13" s="153"/>
      <c r="J13" s="153"/>
      <c r="K13" s="153"/>
      <c r="L13" s="82"/>
      <c r="M13" s="83"/>
      <c r="N13" s="83"/>
      <c r="O13" s="83"/>
      <c r="P13" s="83"/>
      <c r="Q13" s="83"/>
      <c r="R13" s="83"/>
      <c r="S13" s="83"/>
      <c r="T13" s="83"/>
      <c r="U13" s="89"/>
      <c r="V13" s="89"/>
      <c r="W13" s="89"/>
      <c r="X13" s="89"/>
      <c r="Y13" s="89"/>
      <c r="Z13" s="89"/>
      <c r="AA13" s="89"/>
      <c r="AB13" s="89"/>
    </row>
    <row r="14" spans="3:12" ht="29.25" customHeight="1">
      <c r="C14" s="96"/>
      <c r="D14" s="97"/>
      <c r="E14" s="113">
        <v>1</v>
      </c>
      <c r="F14" s="270" t="s">
        <v>104</v>
      </c>
      <c r="G14" s="271"/>
      <c r="H14" s="272"/>
      <c r="I14" s="166"/>
      <c r="J14" s="277" t="s">
        <v>384</v>
      </c>
      <c r="K14" s="274"/>
      <c r="L14" s="241" t="s">
        <v>68</v>
      </c>
    </row>
    <row r="15" spans="3:12" ht="29.25" customHeight="1">
      <c r="C15" s="96"/>
      <c r="D15" s="97"/>
      <c r="E15" s="115">
        <v>2</v>
      </c>
      <c r="F15" s="158" t="s">
        <v>105</v>
      </c>
      <c r="G15" s="165"/>
      <c r="H15" s="171"/>
      <c r="I15" s="167"/>
      <c r="J15" s="278" t="s">
        <v>70</v>
      </c>
      <c r="K15" s="274"/>
      <c r="L15" s="100"/>
    </row>
    <row r="16" spans="3:12" ht="29.25" customHeight="1">
      <c r="C16" s="96"/>
      <c r="D16" s="97"/>
      <c r="E16" s="115">
        <v>3</v>
      </c>
      <c r="F16" s="159" t="s">
        <v>106</v>
      </c>
      <c r="G16" s="155"/>
      <c r="H16" s="172"/>
      <c r="I16" s="167"/>
      <c r="J16" s="278" t="s">
        <v>70</v>
      </c>
      <c r="K16" s="274"/>
      <c r="L16" s="100"/>
    </row>
    <row r="17" spans="3:12" ht="29.25" customHeight="1">
      <c r="C17" s="96"/>
      <c r="D17" s="97"/>
      <c r="E17" s="115">
        <v>4</v>
      </c>
      <c r="F17" s="159" t="s">
        <v>107</v>
      </c>
      <c r="G17" s="155"/>
      <c r="H17" s="172"/>
      <c r="I17" s="167"/>
      <c r="J17" s="278" t="s">
        <v>70</v>
      </c>
      <c r="K17" s="274"/>
      <c r="L17" s="100"/>
    </row>
    <row r="18" spans="3:12" ht="29.25" customHeight="1">
      <c r="C18" s="96"/>
      <c r="D18" s="97"/>
      <c r="E18" s="115">
        <v>5</v>
      </c>
      <c r="F18" s="158" t="s">
        <v>49</v>
      </c>
      <c r="G18" s="156"/>
      <c r="H18" s="173"/>
      <c r="I18" s="168"/>
      <c r="J18" s="279" t="s">
        <v>70</v>
      </c>
      <c r="K18" s="275"/>
      <c r="L18" s="100"/>
    </row>
    <row r="19" spans="3:12" ht="29.25" customHeight="1">
      <c r="C19" s="96"/>
      <c r="D19" s="97"/>
      <c r="E19" s="115" t="s">
        <v>402</v>
      </c>
      <c r="F19" s="158" t="s">
        <v>69</v>
      </c>
      <c r="G19" s="301"/>
      <c r="H19" s="238"/>
      <c r="I19" s="239"/>
      <c r="J19" s="278" t="s">
        <v>70</v>
      </c>
      <c r="K19" s="274"/>
      <c r="L19" s="100"/>
    </row>
    <row r="20" spans="3:12" ht="29.25" customHeight="1">
      <c r="C20" s="96"/>
      <c r="D20" s="97"/>
      <c r="E20" s="115" t="s">
        <v>403</v>
      </c>
      <c r="F20" s="101" t="s">
        <v>360</v>
      </c>
      <c r="G20" s="162">
        <f aca="true" t="shared" si="0" ref="G20:G29">SUM(J20:K20)</f>
        <v>0</v>
      </c>
      <c r="H20" s="120"/>
      <c r="I20" s="169"/>
      <c r="J20" s="306">
        <f>SUM(J21:J30)</f>
        <v>0</v>
      </c>
      <c r="K20" s="276"/>
      <c r="L20" s="100"/>
    </row>
    <row r="21" spans="3:12" ht="21" customHeight="1">
      <c r="C21" s="96"/>
      <c r="D21" s="97"/>
      <c r="E21" s="115" t="s">
        <v>333</v>
      </c>
      <c r="F21" s="134" t="s">
        <v>42</v>
      </c>
      <c r="G21" s="162">
        <f t="shared" si="0"/>
        <v>0</v>
      </c>
      <c r="H21" s="120"/>
      <c r="I21" s="169"/>
      <c r="J21" s="280"/>
      <c r="K21" s="276"/>
      <c r="L21" s="100"/>
    </row>
    <row r="22" spans="3:12" ht="21" customHeight="1">
      <c r="C22" s="96"/>
      <c r="D22" s="97"/>
      <c r="E22" s="115" t="s">
        <v>334</v>
      </c>
      <c r="F22" s="134" t="s">
        <v>43</v>
      </c>
      <c r="G22" s="162">
        <f t="shared" si="0"/>
        <v>0</v>
      </c>
      <c r="H22" s="120"/>
      <c r="I22" s="169"/>
      <c r="J22" s="280"/>
      <c r="K22" s="276"/>
      <c r="L22" s="100"/>
    </row>
    <row r="23" spans="3:12" ht="21" customHeight="1">
      <c r="C23" s="96"/>
      <c r="D23" s="97"/>
      <c r="E23" s="115" t="s">
        <v>335</v>
      </c>
      <c r="F23" s="134" t="s">
        <v>44</v>
      </c>
      <c r="G23" s="162">
        <f t="shared" si="0"/>
        <v>0</v>
      </c>
      <c r="H23" s="120"/>
      <c r="I23" s="169"/>
      <c r="J23" s="280"/>
      <c r="K23" s="276"/>
      <c r="L23" s="100"/>
    </row>
    <row r="24" spans="3:12" ht="21" customHeight="1">
      <c r="C24" s="96"/>
      <c r="D24" s="97"/>
      <c r="E24" s="115" t="s">
        <v>336</v>
      </c>
      <c r="F24" s="134" t="s">
        <v>306</v>
      </c>
      <c r="G24" s="162">
        <f t="shared" si="0"/>
        <v>0</v>
      </c>
      <c r="H24" s="120"/>
      <c r="I24" s="169"/>
      <c r="J24" s="280"/>
      <c r="K24" s="276"/>
      <c r="L24" s="100"/>
    </row>
    <row r="25" spans="3:12" ht="21" customHeight="1">
      <c r="C25" s="96"/>
      <c r="D25" s="97"/>
      <c r="E25" s="115" t="s">
        <v>337</v>
      </c>
      <c r="F25" s="134" t="s">
        <v>45</v>
      </c>
      <c r="G25" s="162">
        <f t="shared" si="0"/>
        <v>0</v>
      </c>
      <c r="H25" s="120"/>
      <c r="I25" s="169"/>
      <c r="J25" s="280"/>
      <c r="K25" s="276"/>
      <c r="L25" s="100"/>
    </row>
    <row r="26" spans="3:12" ht="21" customHeight="1">
      <c r="C26" s="96"/>
      <c r="D26" s="97"/>
      <c r="E26" s="115" t="s">
        <v>338</v>
      </c>
      <c r="F26" s="134" t="s">
        <v>46</v>
      </c>
      <c r="G26" s="162">
        <f t="shared" si="0"/>
        <v>0</v>
      </c>
      <c r="H26" s="120"/>
      <c r="I26" s="169"/>
      <c r="J26" s="280"/>
      <c r="K26" s="276"/>
      <c r="L26" s="100"/>
    </row>
    <row r="27" spans="3:12" ht="21" customHeight="1">
      <c r="C27" s="96"/>
      <c r="D27" s="97"/>
      <c r="E27" s="115" t="s">
        <v>339</v>
      </c>
      <c r="F27" s="134" t="s">
        <v>47</v>
      </c>
      <c r="G27" s="162">
        <f t="shared" si="0"/>
        <v>0</v>
      </c>
      <c r="H27" s="120"/>
      <c r="I27" s="169"/>
      <c r="J27" s="280"/>
      <c r="K27" s="276"/>
      <c r="L27" s="100"/>
    </row>
    <row r="28" spans="3:15" ht="21" customHeight="1">
      <c r="C28" s="96"/>
      <c r="D28" s="97"/>
      <c r="E28" s="115" t="s">
        <v>340</v>
      </c>
      <c r="F28" s="134" t="s">
        <v>48</v>
      </c>
      <c r="G28" s="162">
        <f t="shared" si="0"/>
        <v>0</v>
      </c>
      <c r="H28" s="120"/>
      <c r="I28" s="169"/>
      <c r="J28" s="280"/>
      <c r="K28" s="276"/>
      <c r="L28" s="100"/>
      <c r="M28" s="137"/>
      <c r="N28" s="137"/>
      <c r="O28" s="137"/>
    </row>
    <row r="29" spans="3:15" ht="21" customHeight="1">
      <c r="C29" s="96"/>
      <c r="D29" s="97"/>
      <c r="E29" s="261" t="s">
        <v>341</v>
      </c>
      <c r="F29" s="262"/>
      <c r="G29" s="263">
        <f t="shared" si="0"/>
        <v>0</v>
      </c>
      <c r="H29" s="264"/>
      <c r="I29" s="169"/>
      <c r="J29" s="280"/>
      <c r="K29" s="276"/>
      <c r="L29" s="100"/>
      <c r="M29" s="137"/>
      <c r="N29" s="110"/>
      <c r="O29" s="110"/>
    </row>
    <row r="30" spans="3:15" ht="15" customHeight="1">
      <c r="C30" s="96"/>
      <c r="D30" s="97"/>
      <c r="E30" s="267"/>
      <c r="F30" s="268" t="s">
        <v>361</v>
      </c>
      <c r="G30" s="269"/>
      <c r="H30" s="273"/>
      <c r="I30" s="154"/>
      <c r="J30" s="281"/>
      <c r="K30" s="154"/>
      <c r="L30" s="100"/>
      <c r="M30" s="137"/>
      <c r="N30" s="110"/>
      <c r="O30" s="110"/>
    </row>
    <row r="31" spans="3:15" ht="29.25" customHeight="1">
      <c r="C31" s="96"/>
      <c r="D31" s="97"/>
      <c r="E31" s="175" t="s">
        <v>404</v>
      </c>
      <c r="F31" s="265" t="s">
        <v>362</v>
      </c>
      <c r="G31" s="266">
        <f aca="true" t="shared" si="1" ref="G31:G38">SUM(J31:K31)</f>
        <v>0</v>
      </c>
      <c r="H31" s="121"/>
      <c r="I31" s="169"/>
      <c r="J31" s="280"/>
      <c r="K31" s="276"/>
      <c r="L31" s="100"/>
      <c r="M31" s="137"/>
      <c r="N31" s="137"/>
      <c r="O31" s="137"/>
    </row>
    <row r="32" spans="3:15" ht="29.25" customHeight="1">
      <c r="C32" s="96"/>
      <c r="D32" s="97"/>
      <c r="E32" s="174" t="s">
        <v>405</v>
      </c>
      <c r="F32" s="248" t="s">
        <v>363</v>
      </c>
      <c r="G32" s="162">
        <f t="shared" si="1"/>
        <v>0</v>
      </c>
      <c r="H32" s="120"/>
      <c r="I32" s="163"/>
      <c r="J32" s="280"/>
      <c r="K32" s="276"/>
      <c r="L32" s="100"/>
      <c r="M32" s="137"/>
      <c r="N32" s="137"/>
      <c r="O32" s="137"/>
    </row>
    <row r="33" spans="3:15" ht="29.25" customHeight="1">
      <c r="C33" s="96"/>
      <c r="D33" s="97"/>
      <c r="E33" s="175" t="s">
        <v>406</v>
      </c>
      <c r="F33" s="248" t="s">
        <v>364</v>
      </c>
      <c r="G33" s="162">
        <f t="shared" si="1"/>
        <v>0</v>
      </c>
      <c r="H33" s="120"/>
      <c r="I33" s="163"/>
      <c r="J33" s="280"/>
      <c r="K33" s="276"/>
      <c r="L33" s="100"/>
      <c r="M33" s="137"/>
      <c r="N33" s="137"/>
      <c r="O33" s="137"/>
    </row>
    <row r="34" spans="3:15" ht="29.25" customHeight="1">
      <c r="C34" s="96"/>
      <c r="D34" s="97"/>
      <c r="E34" s="174" t="s">
        <v>407</v>
      </c>
      <c r="F34" s="248" t="s">
        <v>365</v>
      </c>
      <c r="G34" s="162">
        <f t="shared" si="1"/>
        <v>0</v>
      </c>
      <c r="H34" s="120"/>
      <c r="I34" s="163"/>
      <c r="J34" s="280"/>
      <c r="K34" s="276"/>
      <c r="L34" s="100"/>
      <c r="M34" s="137"/>
      <c r="N34" s="137"/>
      <c r="O34" s="137"/>
    </row>
    <row r="35" spans="3:15" ht="29.25" customHeight="1">
      <c r="C35" s="96"/>
      <c r="D35" s="97"/>
      <c r="E35" s="175" t="s">
        <v>408</v>
      </c>
      <c r="F35" s="248" t="s">
        <v>108</v>
      </c>
      <c r="G35" s="162">
        <f t="shared" si="1"/>
        <v>0</v>
      </c>
      <c r="H35" s="120"/>
      <c r="I35" s="163"/>
      <c r="J35" s="280"/>
      <c r="K35" s="276"/>
      <c r="L35" s="100"/>
      <c r="M35" s="137"/>
      <c r="N35" s="137"/>
      <c r="O35" s="137"/>
    </row>
    <row r="36" spans="3:12" ht="29.25" customHeight="1">
      <c r="C36" s="96"/>
      <c r="D36" s="97"/>
      <c r="E36" s="174" t="s">
        <v>409</v>
      </c>
      <c r="F36" s="248" t="s">
        <v>103</v>
      </c>
      <c r="G36" s="162">
        <f t="shared" si="1"/>
        <v>0</v>
      </c>
      <c r="H36" s="120"/>
      <c r="I36" s="163"/>
      <c r="J36" s="280"/>
      <c r="K36" s="276"/>
      <c r="L36" s="100"/>
    </row>
    <row r="37" spans="3:12" ht="29.25" customHeight="1">
      <c r="C37" s="96"/>
      <c r="D37" s="97"/>
      <c r="E37" s="175" t="s">
        <v>410</v>
      </c>
      <c r="F37" s="248" t="s">
        <v>175</v>
      </c>
      <c r="G37" s="162">
        <f t="shared" si="1"/>
        <v>0</v>
      </c>
      <c r="H37" s="120"/>
      <c r="I37" s="163"/>
      <c r="J37" s="280"/>
      <c r="K37" s="276"/>
      <c r="L37" s="100"/>
    </row>
    <row r="38" spans="3:12" ht="29.25" customHeight="1">
      <c r="C38" s="96"/>
      <c r="D38" s="97"/>
      <c r="E38" s="174" t="s">
        <v>366</v>
      </c>
      <c r="F38" s="248" t="s">
        <v>176</v>
      </c>
      <c r="G38" s="162">
        <f t="shared" si="1"/>
        <v>0</v>
      </c>
      <c r="H38" s="120"/>
      <c r="I38" s="163"/>
      <c r="J38" s="280"/>
      <c r="K38" s="276"/>
      <c r="L38" s="100"/>
    </row>
    <row r="39" spans="3:12" ht="29.25" customHeight="1">
      <c r="C39" s="96"/>
      <c r="D39" s="97"/>
      <c r="E39" s="175" t="s">
        <v>367</v>
      </c>
      <c r="F39" s="249" t="s">
        <v>368</v>
      </c>
      <c r="G39" s="162">
        <f>G40+G42+G43+G47+G48</f>
        <v>0</v>
      </c>
      <c r="H39" s="120"/>
      <c r="I39" s="163"/>
      <c r="J39" s="282">
        <f>J40+J42+J43+J47+J48</f>
        <v>0</v>
      </c>
      <c r="K39" s="276"/>
      <c r="L39" s="100"/>
    </row>
    <row r="40" spans="3:12" ht="29.25" customHeight="1">
      <c r="C40" s="96"/>
      <c r="D40" s="97"/>
      <c r="E40" s="176" t="s">
        <v>369</v>
      </c>
      <c r="F40" s="247" t="s">
        <v>370</v>
      </c>
      <c r="G40" s="162">
        <f>SUM(J40:K40)</f>
        <v>0</v>
      </c>
      <c r="H40" s="120"/>
      <c r="I40" s="163"/>
      <c r="J40" s="280"/>
      <c r="K40" s="276"/>
      <c r="L40" s="100"/>
    </row>
    <row r="41" spans="3:12" ht="29.25" customHeight="1">
      <c r="C41" s="96"/>
      <c r="D41" s="97"/>
      <c r="E41" s="176" t="s">
        <v>371</v>
      </c>
      <c r="F41" s="247" t="s">
        <v>372</v>
      </c>
      <c r="G41" s="162">
        <f>SUM(J41:K41)</f>
        <v>0</v>
      </c>
      <c r="H41" s="120"/>
      <c r="I41" s="163"/>
      <c r="J41" s="280"/>
      <c r="K41" s="276"/>
      <c r="L41" s="100"/>
    </row>
    <row r="42" spans="3:12" ht="29.25" customHeight="1">
      <c r="C42" s="96"/>
      <c r="D42" s="97"/>
      <c r="E42" s="176" t="s">
        <v>373</v>
      </c>
      <c r="F42" s="247" t="s">
        <v>374</v>
      </c>
      <c r="G42" s="162">
        <f>SUM(J42:K42)</f>
        <v>0</v>
      </c>
      <c r="H42" s="120"/>
      <c r="I42" s="163"/>
      <c r="J42" s="280"/>
      <c r="K42" s="276"/>
      <c r="L42" s="100"/>
    </row>
    <row r="43" spans="3:12" ht="29.25" customHeight="1">
      <c r="C43" s="96"/>
      <c r="D43" s="97"/>
      <c r="E43" s="176" t="s">
        <v>375</v>
      </c>
      <c r="F43" s="249" t="s">
        <v>376</v>
      </c>
      <c r="G43" s="162">
        <f>SUM(G44:G46)</f>
        <v>0</v>
      </c>
      <c r="H43" s="120"/>
      <c r="I43" s="163"/>
      <c r="J43" s="282">
        <f>SUM(J44:J46)</f>
        <v>0</v>
      </c>
      <c r="K43" s="276"/>
      <c r="L43" s="100"/>
    </row>
    <row r="44" spans="3:12" ht="29.25" customHeight="1">
      <c r="C44" s="96"/>
      <c r="D44" s="97"/>
      <c r="E44" s="176" t="s">
        <v>377</v>
      </c>
      <c r="F44" s="247" t="s">
        <v>378</v>
      </c>
      <c r="G44" s="162">
        <f aca="true" t="shared" si="2" ref="G44:G52">SUM(J44:K44)</f>
        <v>0</v>
      </c>
      <c r="H44" s="120"/>
      <c r="I44" s="163"/>
      <c r="J44" s="280"/>
      <c r="K44" s="276"/>
      <c r="L44" s="100"/>
    </row>
    <row r="45" spans="3:12" ht="29.25" customHeight="1">
      <c r="C45" s="96"/>
      <c r="D45" s="97"/>
      <c r="E45" s="176" t="s">
        <v>379</v>
      </c>
      <c r="F45" s="247" t="s">
        <v>380</v>
      </c>
      <c r="G45" s="162">
        <f t="shared" si="2"/>
        <v>0</v>
      </c>
      <c r="H45" s="120"/>
      <c r="I45" s="163"/>
      <c r="J45" s="280"/>
      <c r="K45" s="276"/>
      <c r="L45" s="100"/>
    </row>
    <row r="46" spans="3:12" ht="29.25" customHeight="1">
      <c r="C46" s="96"/>
      <c r="D46" s="97"/>
      <c r="E46" s="176" t="s">
        <v>381</v>
      </c>
      <c r="F46" s="247" t="s">
        <v>320</v>
      </c>
      <c r="G46" s="162">
        <f t="shared" si="2"/>
        <v>0</v>
      </c>
      <c r="H46" s="120"/>
      <c r="I46" s="163"/>
      <c r="J46" s="280"/>
      <c r="K46" s="276"/>
      <c r="L46" s="100"/>
    </row>
    <row r="47" spans="3:12" ht="29.25" customHeight="1">
      <c r="C47" s="96"/>
      <c r="D47" s="97"/>
      <c r="E47" s="176" t="s">
        <v>321</v>
      </c>
      <c r="F47" s="248" t="s">
        <v>322</v>
      </c>
      <c r="G47" s="162">
        <f t="shared" si="2"/>
        <v>0</v>
      </c>
      <c r="H47" s="120"/>
      <c r="I47" s="163"/>
      <c r="J47" s="280"/>
      <c r="K47" s="276"/>
      <c r="L47" s="100"/>
    </row>
    <row r="48" spans="3:12" ht="29.25" customHeight="1">
      <c r="C48" s="96"/>
      <c r="D48" s="97"/>
      <c r="E48" s="176" t="s">
        <v>222</v>
      </c>
      <c r="F48" s="248" t="s">
        <v>323</v>
      </c>
      <c r="G48" s="162">
        <f t="shared" si="2"/>
        <v>0</v>
      </c>
      <c r="H48" s="120"/>
      <c r="I48" s="163"/>
      <c r="J48" s="280"/>
      <c r="K48" s="276"/>
      <c r="L48" s="100"/>
    </row>
    <row r="49" spans="3:12" ht="29.25" customHeight="1">
      <c r="C49" s="96"/>
      <c r="D49" s="97"/>
      <c r="E49" s="176" t="s">
        <v>324</v>
      </c>
      <c r="F49" s="248" t="s">
        <v>325</v>
      </c>
      <c r="G49" s="162">
        <f t="shared" si="2"/>
        <v>0</v>
      </c>
      <c r="H49" s="120"/>
      <c r="I49" s="163"/>
      <c r="J49" s="280"/>
      <c r="K49" s="276"/>
      <c r="L49" s="100"/>
    </row>
    <row r="50" spans="3:12" ht="29.25" customHeight="1">
      <c r="C50" s="96"/>
      <c r="D50" s="97"/>
      <c r="E50" s="176" t="s">
        <v>326</v>
      </c>
      <c r="F50" s="248" t="s">
        <v>327</v>
      </c>
      <c r="G50" s="162">
        <f t="shared" si="2"/>
        <v>0</v>
      </c>
      <c r="H50" s="120"/>
      <c r="I50" s="163"/>
      <c r="J50" s="280"/>
      <c r="K50" s="276"/>
      <c r="L50" s="100"/>
    </row>
    <row r="51" spans="3:12" ht="29.25" customHeight="1">
      <c r="C51" s="96"/>
      <c r="D51" s="97"/>
      <c r="E51" s="176" t="s">
        <v>328</v>
      </c>
      <c r="F51" s="248" t="s">
        <v>329</v>
      </c>
      <c r="G51" s="162">
        <f t="shared" si="2"/>
        <v>0</v>
      </c>
      <c r="H51" s="120"/>
      <c r="I51" s="163"/>
      <c r="J51" s="280"/>
      <c r="K51" s="276"/>
      <c r="L51" s="100"/>
    </row>
    <row r="52" spans="3:12" ht="29.25" customHeight="1" thickBot="1">
      <c r="C52" s="96"/>
      <c r="D52" s="97"/>
      <c r="E52" s="177" t="s">
        <v>330</v>
      </c>
      <c r="F52" s="250" t="s">
        <v>331</v>
      </c>
      <c r="G52" s="164">
        <f t="shared" si="2"/>
        <v>0</v>
      </c>
      <c r="H52" s="123"/>
      <c r="I52" s="163"/>
      <c r="J52" s="283"/>
      <c r="K52" s="276"/>
      <c r="L52" s="100"/>
    </row>
    <row r="53" spans="3:12" ht="11.25">
      <c r="C53" s="96"/>
      <c r="D53" s="104"/>
      <c r="E53" s="105"/>
      <c r="F53" s="106"/>
      <c r="G53" s="107"/>
      <c r="H53" s="107"/>
      <c r="I53" s="107"/>
      <c r="J53" s="242" t="s">
        <v>318</v>
      </c>
      <c r="K53" s="107"/>
      <c r="L53" s="108"/>
    </row>
    <row r="54" spans="3:11" ht="11.25">
      <c r="C54" s="96"/>
      <c r="D54" s="96"/>
      <c r="E54" s="96"/>
      <c r="F54" s="109"/>
      <c r="G54" s="110"/>
      <c r="H54" s="110"/>
      <c r="I54" s="110"/>
      <c r="J54" s="110"/>
      <c r="K54" s="110"/>
    </row>
  </sheetData>
  <sheetProtection password="FA9C" sheet="1" objects="1" scenarios="1" formatColumns="0" formatRows="0"/>
  <mergeCells count="1">
    <mergeCell ref="E10:G10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G18 J21:J52 H20:I52 G31:G52 G20:G29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ВО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ВО инвестиции'!A1" display="Добавить мероприятие"/>
    <hyperlink ref="J53" location="'ВО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3"/>
  <sheetViews>
    <sheetView zoomScalePageLayoutView="0" workbookViewId="0" topLeftCell="C7">
      <selection activeCell="G18" sqref="G18"/>
    </sheetView>
  </sheetViews>
  <sheetFormatPr defaultColWidth="9.00390625" defaultRowHeight="12.75"/>
  <cols>
    <col min="1" max="2" width="0" style="75" hidden="1" customWidth="1"/>
    <col min="3" max="3" width="3.75390625" style="75" customWidth="1"/>
    <col min="4" max="4" width="10.75390625" style="75" customWidth="1"/>
    <col min="5" max="5" width="6.875" style="75" customWidth="1"/>
    <col min="6" max="6" width="50.75390625" style="75" customWidth="1"/>
    <col min="7" max="7" width="40.75390625" style="75" customWidth="1"/>
    <col min="8" max="8" width="3.75390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28" ht="12.75" customHeight="1">
      <c r="D9" s="80"/>
      <c r="E9" s="81"/>
      <c r="F9" s="146" t="s">
        <v>158</v>
      </c>
      <c r="G9" s="81"/>
      <c r="H9" s="82"/>
      <c r="I9" s="83"/>
      <c r="J9" s="83"/>
      <c r="K9" s="83"/>
      <c r="L9" s="83"/>
      <c r="M9" s="83"/>
      <c r="N9" s="83"/>
      <c r="O9" s="83"/>
      <c r="P9" s="83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3:24" ht="36" customHeight="1">
      <c r="C10" s="85"/>
      <c r="D10" s="86"/>
      <c r="E10" s="394" t="s">
        <v>251</v>
      </c>
      <c r="F10" s="395"/>
      <c r="G10" s="396"/>
      <c r="H10" s="87"/>
      <c r="I10" s="88"/>
      <c r="J10" s="88"/>
      <c r="K10" s="88"/>
      <c r="L10" s="88"/>
      <c r="M10" s="88"/>
      <c r="N10" s="88"/>
      <c r="O10" s="88"/>
      <c r="P10" s="88"/>
      <c r="Q10" s="89"/>
      <c r="R10" s="89"/>
      <c r="S10" s="89"/>
      <c r="T10" s="89"/>
      <c r="U10" s="89"/>
      <c r="V10" s="89"/>
      <c r="W10" s="89"/>
      <c r="X10" s="89"/>
    </row>
    <row r="11" spans="3:24" ht="12.75" customHeight="1" thickBot="1">
      <c r="C11" s="85"/>
      <c r="D11" s="86"/>
      <c r="E11" s="81"/>
      <c r="F11" s="81"/>
      <c r="G11" s="81"/>
      <c r="H11" s="82"/>
      <c r="I11" s="83"/>
      <c r="J11" s="83"/>
      <c r="K11" s="83"/>
      <c r="L11" s="83"/>
      <c r="M11" s="83"/>
      <c r="N11" s="83"/>
      <c r="O11" s="83"/>
      <c r="P11" s="83"/>
      <c r="Q11" s="89"/>
      <c r="R11" s="89"/>
      <c r="S11" s="89"/>
      <c r="T11" s="89"/>
      <c r="U11" s="89"/>
      <c r="V11" s="89"/>
      <c r="W11" s="89"/>
      <c r="X11" s="89"/>
    </row>
    <row r="12" spans="3:24" ht="30" customHeight="1" thickBot="1">
      <c r="C12" s="85"/>
      <c r="D12" s="86"/>
      <c r="E12" s="90" t="s">
        <v>244</v>
      </c>
      <c r="F12" s="91" t="s">
        <v>398</v>
      </c>
      <c r="G12" s="92" t="s">
        <v>36</v>
      </c>
      <c r="H12" s="82"/>
      <c r="I12" s="83"/>
      <c r="J12" s="83"/>
      <c r="K12" s="83"/>
      <c r="L12" s="83"/>
      <c r="M12" s="83"/>
      <c r="N12" s="83"/>
      <c r="O12" s="83"/>
      <c r="P12" s="83"/>
      <c r="Q12" s="89"/>
      <c r="R12" s="89"/>
      <c r="S12" s="89"/>
      <c r="T12" s="89"/>
      <c r="U12" s="89"/>
      <c r="V12" s="89"/>
      <c r="W12" s="89"/>
      <c r="X12" s="89"/>
    </row>
    <row r="13" spans="3:24" ht="12" customHeight="1" thickBot="1">
      <c r="C13" s="85"/>
      <c r="D13" s="86"/>
      <c r="E13" s="93">
        <v>1</v>
      </c>
      <c r="F13" s="94">
        <f>E13+1</f>
        <v>2</v>
      </c>
      <c r="G13" s="95">
        <f>F13+1</f>
        <v>3</v>
      </c>
      <c r="H13" s="82"/>
      <c r="I13" s="83"/>
      <c r="J13" s="83"/>
      <c r="K13" s="83"/>
      <c r="L13" s="83"/>
      <c r="M13" s="83"/>
      <c r="N13" s="83"/>
      <c r="O13" s="83"/>
      <c r="P13" s="83"/>
      <c r="Q13" s="89"/>
      <c r="R13" s="89"/>
      <c r="S13" s="89"/>
      <c r="T13" s="89"/>
      <c r="U13" s="89"/>
      <c r="V13" s="89"/>
      <c r="W13" s="89"/>
      <c r="X13" s="89"/>
    </row>
    <row r="14" spans="3:24" ht="30" customHeight="1">
      <c r="C14" s="85"/>
      <c r="D14" s="86"/>
      <c r="E14" s="178">
        <v>1</v>
      </c>
      <c r="F14" s="99" t="s">
        <v>382</v>
      </c>
      <c r="G14" s="125">
        <v>0</v>
      </c>
      <c r="H14" s="82"/>
      <c r="I14" s="83"/>
      <c r="J14" s="83"/>
      <c r="K14" s="83"/>
      <c r="L14" s="83"/>
      <c r="M14" s="83"/>
      <c r="N14" s="83"/>
      <c r="O14" s="83"/>
      <c r="P14" s="83"/>
      <c r="Q14" s="89"/>
      <c r="R14" s="89"/>
      <c r="S14" s="89"/>
      <c r="T14" s="89"/>
      <c r="U14" s="89"/>
      <c r="V14" s="89"/>
      <c r="W14" s="89"/>
      <c r="X14" s="89"/>
    </row>
    <row r="15" spans="3:8" ht="29.25" customHeight="1">
      <c r="C15" s="96"/>
      <c r="D15" s="97"/>
      <c r="E15" s="98">
        <v>2</v>
      </c>
      <c r="F15" s="99" t="s">
        <v>383</v>
      </c>
      <c r="G15" s="125">
        <v>0</v>
      </c>
      <c r="H15" s="100"/>
    </row>
    <row r="16" spans="3:8" ht="29.25" customHeight="1">
      <c r="C16" s="96"/>
      <c r="D16" s="97"/>
      <c r="E16" s="74">
        <v>3</v>
      </c>
      <c r="F16" s="101" t="s">
        <v>307</v>
      </c>
      <c r="G16" s="122">
        <v>0</v>
      </c>
      <c r="H16" s="100"/>
    </row>
    <row r="17" spans="3:8" ht="36" customHeight="1">
      <c r="C17" s="96"/>
      <c r="D17" s="97"/>
      <c r="E17" s="74">
        <v>4</v>
      </c>
      <c r="F17" s="101" t="s">
        <v>308</v>
      </c>
      <c r="G17" s="122">
        <v>0</v>
      </c>
      <c r="H17" s="100"/>
    </row>
    <row r="18" spans="3:8" ht="29.25" customHeight="1">
      <c r="C18" s="96"/>
      <c r="D18" s="97"/>
      <c r="E18" s="160">
        <v>5</v>
      </c>
      <c r="F18" s="161" t="s">
        <v>55</v>
      </c>
      <c r="G18" s="343">
        <f>SUM(G19:G20)</f>
        <v>0</v>
      </c>
      <c r="H18" s="100"/>
    </row>
    <row r="19" spans="3:8" ht="11.25" hidden="1">
      <c r="C19" s="96"/>
      <c r="D19" s="335" t="s">
        <v>23</v>
      </c>
      <c r="E19" s="336"/>
      <c r="F19" s="337"/>
      <c r="G19" s="338"/>
      <c r="H19" s="100"/>
    </row>
    <row r="20" spans="3:8" ht="11.25">
      <c r="C20" s="339"/>
      <c r="D20" s="335" t="s">
        <v>24</v>
      </c>
      <c r="E20" s="340"/>
      <c r="F20" s="341" t="s">
        <v>33</v>
      </c>
      <c r="G20" s="342"/>
      <c r="H20" s="100"/>
    </row>
    <row r="21" spans="3:8" ht="29.25" customHeight="1" thickBot="1">
      <c r="C21" s="96"/>
      <c r="D21" s="97"/>
      <c r="E21" s="102">
        <v>6</v>
      </c>
      <c r="F21" s="103" t="s">
        <v>319</v>
      </c>
      <c r="G21" s="150"/>
      <c r="H21" s="100"/>
    </row>
    <row r="22" spans="3:8" ht="11.25">
      <c r="C22" s="96"/>
      <c r="D22" s="104"/>
      <c r="E22" s="105"/>
      <c r="F22" s="106"/>
      <c r="G22" s="107"/>
      <c r="H22" s="108"/>
    </row>
    <row r="23" spans="3:7" ht="11.25">
      <c r="C23" s="96"/>
      <c r="D23" s="96"/>
      <c r="E23" s="96"/>
      <c r="F23" s="109"/>
      <c r="G23" s="110"/>
    </row>
  </sheetData>
  <sheetProtection password="FA9C" sheet="1" objects="1" scenarios="1" formatColumns="0" formatRows="0"/>
  <mergeCells count="1">
    <mergeCell ref="E10:G10"/>
  </mergeCells>
  <dataValidations count="3">
    <dataValidation type="whole" allowBlank="1" showInputMessage="1" showErrorMessage="1" sqref="G21 G14:G17">
      <formula1>-99999999999</formula1>
      <formula2>999999999999</formula2>
    </dataValidation>
    <dataValidation type="decimal" allowBlank="1" showInputMessage="1" showErrorMessage="1" sqref="G18">
      <formula1>-9999999999</formula1>
      <formula2>999999999999</formula2>
    </dataValidation>
    <dataValidation type="decimal" allowBlank="1" showInputMessage="1" showErrorMessage="1" sqref="G19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ВО доступ'!A1" display="Добавить систему водоотвед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60"/>
  <sheetViews>
    <sheetView zoomScalePageLayoutView="0" workbookViewId="0" topLeftCell="C7">
      <selection activeCell="K47" sqref="K47"/>
    </sheetView>
  </sheetViews>
  <sheetFormatPr defaultColWidth="9.00390625" defaultRowHeight="12.75"/>
  <cols>
    <col min="1" max="2" width="0" style="75" hidden="1" customWidth="1"/>
    <col min="3" max="4" width="3.75390625" style="75" customWidth="1"/>
    <col min="5" max="5" width="6.875" style="75" customWidth="1"/>
    <col min="6" max="6" width="60.75390625" style="75" customWidth="1"/>
    <col min="7" max="7" width="16.875" style="75" customWidth="1"/>
    <col min="8" max="8" width="40.75390625" style="75" customWidth="1"/>
    <col min="9" max="9" width="3.75390625" style="75" customWidth="1"/>
    <col min="10" max="16384" width="9.125" style="75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77"/>
      <c r="E8" s="78"/>
      <c r="F8" s="78"/>
      <c r="G8" s="78"/>
      <c r="H8" s="78"/>
      <c r="I8" s="79"/>
    </row>
    <row r="9" spans="4:29" ht="12.75" customHeight="1">
      <c r="D9" s="80"/>
      <c r="E9" s="81"/>
      <c r="F9" s="146" t="s">
        <v>158</v>
      </c>
      <c r="G9" s="111"/>
      <c r="H9" s="81"/>
      <c r="I9" s="82"/>
      <c r="J9" s="83"/>
      <c r="K9" s="83"/>
      <c r="L9" s="83"/>
      <c r="M9" s="83"/>
      <c r="N9" s="83"/>
      <c r="O9" s="83"/>
      <c r="P9" s="83"/>
      <c r="Q9" s="83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</row>
    <row r="10" spans="3:25" ht="30.75" customHeight="1">
      <c r="C10" s="85"/>
      <c r="D10" s="86"/>
      <c r="E10" s="394" t="s">
        <v>144</v>
      </c>
      <c r="F10" s="395"/>
      <c r="G10" s="395"/>
      <c r="H10" s="396"/>
      <c r="I10" s="87"/>
      <c r="J10" s="88"/>
      <c r="K10" s="88"/>
      <c r="L10" s="88"/>
      <c r="M10" s="88"/>
      <c r="N10" s="88"/>
      <c r="O10" s="88"/>
      <c r="P10" s="88"/>
      <c r="Q10" s="88"/>
      <c r="R10" s="89"/>
      <c r="S10" s="89"/>
      <c r="T10" s="89"/>
      <c r="U10" s="89"/>
      <c r="V10" s="89"/>
      <c r="W10" s="89"/>
      <c r="X10" s="89"/>
      <c r="Y10" s="89"/>
    </row>
    <row r="11" spans="3:25" ht="12.75" customHeight="1" thickBot="1">
      <c r="C11" s="85"/>
      <c r="D11" s="86"/>
      <c r="E11" s="81"/>
      <c r="F11" s="81"/>
      <c r="G11" s="81"/>
      <c r="H11" s="81"/>
      <c r="I11" s="82"/>
      <c r="J11" s="83"/>
      <c r="K11" s="83"/>
      <c r="L11" s="83"/>
      <c r="M11" s="83"/>
      <c r="N11" s="83"/>
      <c r="O11" s="83"/>
      <c r="P11" s="83"/>
      <c r="Q11" s="83"/>
      <c r="R11" s="89"/>
      <c r="S11" s="89"/>
      <c r="T11" s="89"/>
      <c r="U11" s="89"/>
      <c r="V11" s="89"/>
      <c r="W11" s="89"/>
      <c r="X11" s="89"/>
      <c r="Y11" s="89"/>
    </row>
    <row r="12" spans="3:25" ht="30" customHeight="1" thickBot="1">
      <c r="C12" s="85"/>
      <c r="D12" s="86"/>
      <c r="E12" s="90" t="s">
        <v>244</v>
      </c>
      <c r="F12" s="112" t="s">
        <v>398</v>
      </c>
      <c r="G12" s="112" t="s">
        <v>247</v>
      </c>
      <c r="H12" s="92" t="s">
        <v>36</v>
      </c>
      <c r="I12" s="82"/>
      <c r="J12" s="83"/>
      <c r="K12" s="83"/>
      <c r="L12" s="83"/>
      <c r="M12" s="83"/>
      <c r="N12" s="83"/>
      <c r="O12" s="83"/>
      <c r="P12" s="83"/>
      <c r="Q12" s="83"/>
      <c r="R12" s="89"/>
      <c r="S12" s="89"/>
      <c r="T12" s="89"/>
      <c r="U12" s="89"/>
      <c r="V12" s="89"/>
      <c r="W12" s="89"/>
      <c r="X12" s="89"/>
      <c r="Y12" s="89"/>
    </row>
    <row r="13" spans="3:25" ht="12" customHeight="1" thickBot="1">
      <c r="C13" s="85"/>
      <c r="D13" s="86"/>
      <c r="E13" s="179">
        <v>1</v>
      </c>
      <c r="F13" s="132">
        <f>E13+1</f>
        <v>2</v>
      </c>
      <c r="G13" s="180">
        <f>F13+1</f>
        <v>3</v>
      </c>
      <c r="H13" s="181">
        <f>G13+1</f>
        <v>4</v>
      </c>
      <c r="I13" s="82"/>
      <c r="J13" s="83"/>
      <c r="K13" s="83"/>
      <c r="L13" s="83"/>
      <c r="M13" s="83"/>
      <c r="N13" s="83"/>
      <c r="O13" s="83"/>
      <c r="P13" s="83"/>
      <c r="Q13" s="83"/>
      <c r="R13" s="89"/>
      <c r="S13" s="89"/>
      <c r="T13" s="89"/>
      <c r="U13" s="89"/>
      <c r="V13" s="89"/>
      <c r="W13" s="89"/>
      <c r="X13" s="89"/>
      <c r="Y13" s="89"/>
    </row>
    <row r="14" spans="3:9" ht="33" customHeight="1">
      <c r="C14" s="96"/>
      <c r="D14" s="97"/>
      <c r="E14" s="113" t="s">
        <v>177</v>
      </c>
      <c r="F14" s="130" t="s">
        <v>74</v>
      </c>
      <c r="G14" s="114" t="s">
        <v>168</v>
      </c>
      <c r="H14" s="302" t="s">
        <v>310</v>
      </c>
      <c r="I14" s="254"/>
    </row>
    <row r="15" spans="3:9" ht="33" customHeight="1">
      <c r="C15" s="96"/>
      <c r="D15" s="97"/>
      <c r="E15" s="115" t="s">
        <v>399</v>
      </c>
      <c r="F15" s="131" t="s">
        <v>169</v>
      </c>
      <c r="G15" s="116" t="s">
        <v>167</v>
      </c>
      <c r="H15" s="121"/>
      <c r="I15" s="100"/>
    </row>
    <row r="16" spans="3:9" ht="33" customHeight="1">
      <c r="C16" s="96"/>
      <c r="D16" s="97"/>
      <c r="E16" s="115" t="s">
        <v>352</v>
      </c>
      <c r="F16" s="131" t="s">
        <v>126</v>
      </c>
      <c r="G16" s="116" t="s">
        <v>167</v>
      </c>
      <c r="H16" s="151">
        <f>SUM(H17,H18,H21,H31,H32,H33,H34,H35,H38,H41,H47)</f>
        <v>339</v>
      </c>
      <c r="I16" s="100"/>
    </row>
    <row r="17" spans="3:9" ht="36.75" customHeight="1">
      <c r="C17" s="96"/>
      <c r="D17" s="97"/>
      <c r="E17" s="115" t="s">
        <v>248</v>
      </c>
      <c r="F17" s="128" t="s">
        <v>72</v>
      </c>
      <c r="G17" s="116" t="s">
        <v>167</v>
      </c>
      <c r="H17" s="120"/>
      <c r="I17" s="100"/>
    </row>
    <row r="18" spans="3:9" ht="36.75" customHeight="1">
      <c r="C18" s="96"/>
      <c r="D18" s="97"/>
      <c r="E18" s="117" t="s">
        <v>249</v>
      </c>
      <c r="F18" s="128" t="s">
        <v>159</v>
      </c>
      <c r="G18" s="116" t="s">
        <v>167</v>
      </c>
      <c r="H18" s="121">
        <f>'[4]стоки'!$C$34</f>
        <v>8.71</v>
      </c>
      <c r="I18" s="100"/>
    </row>
    <row r="19" spans="3:9" ht="15" customHeight="1">
      <c r="C19" s="96"/>
      <c r="D19" s="97"/>
      <c r="E19" s="117" t="s">
        <v>166</v>
      </c>
      <c r="F19" s="129" t="s">
        <v>172</v>
      </c>
      <c r="G19" s="116" t="s">
        <v>170</v>
      </c>
      <c r="H19" s="121"/>
      <c r="I19" s="100"/>
    </row>
    <row r="20" spans="3:9" ht="15" customHeight="1">
      <c r="C20" s="96"/>
      <c r="D20" s="97"/>
      <c r="E20" s="117" t="s">
        <v>128</v>
      </c>
      <c r="F20" s="129" t="s">
        <v>171</v>
      </c>
      <c r="G20" s="116" t="s">
        <v>56</v>
      </c>
      <c r="H20" s="121"/>
      <c r="I20" s="100"/>
    </row>
    <row r="21" spans="3:9" ht="15" customHeight="1">
      <c r="C21" s="96"/>
      <c r="D21" s="97"/>
      <c r="E21" s="117" t="s">
        <v>145</v>
      </c>
      <c r="F21" s="128" t="s">
        <v>75</v>
      </c>
      <c r="G21" s="116" t="s">
        <v>167</v>
      </c>
      <c r="H21" s="121"/>
      <c r="I21" s="100"/>
    </row>
    <row r="22" spans="3:9" ht="15" customHeight="1">
      <c r="C22" s="96"/>
      <c r="D22" s="97"/>
      <c r="E22" s="117" t="s">
        <v>146</v>
      </c>
      <c r="F22" s="129" t="s">
        <v>76</v>
      </c>
      <c r="G22" s="116" t="s">
        <v>77</v>
      </c>
      <c r="H22" s="151">
        <f>SUM(H23:H30)</f>
        <v>0</v>
      </c>
      <c r="I22" s="100"/>
    </row>
    <row r="23" spans="3:9" ht="15" customHeight="1">
      <c r="C23" s="96"/>
      <c r="D23" s="97"/>
      <c r="E23" s="117" t="s">
        <v>131</v>
      </c>
      <c r="F23" s="149" t="s">
        <v>78</v>
      </c>
      <c r="G23" s="116" t="s">
        <v>77</v>
      </c>
      <c r="H23" s="121"/>
      <c r="I23" s="100"/>
    </row>
    <row r="24" spans="3:9" ht="15" customHeight="1">
      <c r="C24" s="96"/>
      <c r="D24" s="97"/>
      <c r="E24" s="117" t="s">
        <v>129</v>
      </c>
      <c r="F24" s="149" t="s">
        <v>79</v>
      </c>
      <c r="G24" s="116" t="s">
        <v>77</v>
      </c>
      <c r="H24" s="121"/>
      <c r="I24" s="100"/>
    </row>
    <row r="25" spans="3:9" ht="15" customHeight="1">
      <c r="C25" s="96"/>
      <c r="D25" s="97"/>
      <c r="E25" s="117" t="s">
        <v>132</v>
      </c>
      <c r="F25" s="149" t="s">
        <v>80</v>
      </c>
      <c r="G25" s="116" t="s">
        <v>77</v>
      </c>
      <c r="H25" s="121"/>
      <c r="I25" s="100"/>
    </row>
    <row r="26" spans="3:9" ht="15" customHeight="1">
      <c r="C26" s="96"/>
      <c r="D26" s="97"/>
      <c r="E26" s="117" t="s">
        <v>133</v>
      </c>
      <c r="F26" s="149" t="s">
        <v>81</v>
      </c>
      <c r="G26" s="116" t="s">
        <v>77</v>
      </c>
      <c r="H26" s="121"/>
      <c r="I26" s="100"/>
    </row>
    <row r="27" spans="3:9" ht="15" customHeight="1">
      <c r="C27" s="96"/>
      <c r="D27" s="97"/>
      <c r="E27" s="117" t="s">
        <v>134</v>
      </c>
      <c r="F27" s="149" t="s">
        <v>82</v>
      </c>
      <c r="G27" s="116" t="s">
        <v>77</v>
      </c>
      <c r="H27" s="121"/>
      <c r="I27" s="100"/>
    </row>
    <row r="28" spans="3:9" ht="15" customHeight="1">
      <c r="C28" s="96"/>
      <c r="D28" s="97"/>
      <c r="E28" s="117" t="s">
        <v>130</v>
      </c>
      <c r="F28" s="149" t="s">
        <v>83</v>
      </c>
      <c r="G28" s="116" t="s">
        <v>77</v>
      </c>
      <c r="H28" s="121"/>
      <c r="I28" s="100"/>
    </row>
    <row r="29" spans="3:9" ht="15" customHeight="1">
      <c r="C29" s="96"/>
      <c r="D29" s="97"/>
      <c r="E29" s="117" t="s">
        <v>136</v>
      </c>
      <c r="F29" s="149" t="s">
        <v>84</v>
      </c>
      <c r="G29" s="116" t="s">
        <v>77</v>
      </c>
      <c r="H29" s="121"/>
      <c r="I29" s="100"/>
    </row>
    <row r="30" spans="3:9" ht="15" customHeight="1">
      <c r="C30" s="96"/>
      <c r="D30" s="97"/>
      <c r="E30" s="117" t="s">
        <v>135</v>
      </c>
      <c r="F30" s="149" t="s">
        <v>85</v>
      </c>
      <c r="G30" s="116" t="s">
        <v>77</v>
      </c>
      <c r="H30" s="121"/>
      <c r="I30" s="100"/>
    </row>
    <row r="31" spans="3:9" ht="24" customHeight="1">
      <c r="C31" s="96"/>
      <c r="D31" s="97"/>
      <c r="E31" s="117" t="s">
        <v>147</v>
      </c>
      <c r="F31" s="128" t="s">
        <v>163</v>
      </c>
      <c r="G31" s="116" t="s">
        <v>167</v>
      </c>
      <c r="H31" s="121">
        <f>'[4]стоки'!$C$51</f>
        <v>19.91</v>
      </c>
      <c r="I31" s="100"/>
    </row>
    <row r="32" spans="3:9" ht="24" customHeight="1">
      <c r="C32" s="96"/>
      <c r="D32" s="97"/>
      <c r="E32" s="117" t="s">
        <v>148</v>
      </c>
      <c r="F32" s="128" t="s">
        <v>160</v>
      </c>
      <c r="G32" s="116" t="s">
        <v>167</v>
      </c>
      <c r="H32" s="121">
        <f>'[4]стоки'!$C$60</f>
        <v>2.98</v>
      </c>
      <c r="I32" s="100"/>
    </row>
    <row r="33" spans="3:9" ht="24" customHeight="1">
      <c r="C33" s="96"/>
      <c r="D33" s="97"/>
      <c r="E33" s="117" t="s">
        <v>149</v>
      </c>
      <c r="F33" s="128" t="s">
        <v>165</v>
      </c>
      <c r="G33" s="116" t="s">
        <v>167</v>
      </c>
      <c r="H33" s="121">
        <f>'[4]стоки'!$C$62</f>
        <v>69.6</v>
      </c>
      <c r="I33" s="100"/>
    </row>
    <row r="34" spans="3:9" ht="24" customHeight="1">
      <c r="C34" s="96"/>
      <c r="D34" s="97"/>
      <c r="E34" s="117" t="s">
        <v>150</v>
      </c>
      <c r="F34" s="128" t="s">
        <v>162</v>
      </c>
      <c r="G34" s="116" t="s">
        <v>167</v>
      </c>
      <c r="H34" s="121"/>
      <c r="I34" s="100"/>
    </row>
    <row r="35" spans="3:9" ht="24" customHeight="1">
      <c r="C35" s="96"/>
      <c r="D35" s="97"/>
      <c r="E35" s="117" t="s">
        <v>151</v>
      </c>
      <c r="F35" s="128" t="s">
        <v>73</v>
      </c>
      <c r="G35" s="116" t="s">
        <v>167</v>
      </c>
      <c r="H35" s="121">
        <f>'[4]стоки'!$C$22+'[4]стоки'!$C$24+'[4]стоки'!$C$26+'[4]стоки'!$C$28+'[4]стоки'!$C$31</f>
        <v>33.11</v>
      </c>
      <c r="I35" s="100"/>
    </row>
    <row r="36" spans="3:9" ht="24" customHeight="1">
      <c r="C36" s="96"/>
      <c r="D36" s="97"/>
      <c r="E36" s="117" t="s">
        <v>51</v>
      </c>
      <c r="F36" s="128" t="s">
        <v>163</v>
      </c>
      <c r="G36" s="116" t="s">
        <v>167</v>
      </c>
      <c r="H36" s="121"/>
      <c r="I36" s="100"/>
    </row>
    <row r="37" spans="3:9" ht="24" customHeight="1">
      <c r="C37" s="96"/>
      <c r="D37" s="97"/>
      <c r="E37" s="117" t="s">
        <v>52</v>
      </c>
      <c r="F37" s="128" t="s">
        <v>50</v>
      </c>
      <c r="G37" s="116" t="s">
        <v>167</v>
      </c>
      <c r="H37" s="121"/>
      <c r="I37" s="100"/>
    </row>
    <row r="38" spans="3:9" ht="24" customHeight="1">
      <c r="C38" s="96"/>
      <c r="D38" s="97"/>
      <c r="E38" s="117" t="s">
        <v>152</v>
      </c>
      <c r="F38" s="128" t="s">
        <v>161</v>
      </c>
      <c r="G38" s="116" t="s">
        <v>167</v>
      </c>
      <c r="H38" s="121">
        <f>'[4]стоки'!$C$65+'[4]стоки'!$C$67+'[4]стоки'!$C$69+'[4]стоки'!$C$72+'[4]стоки'!$C$75+'[4]стоки'!$C$78</f>
        <v>14.5</v>
      </c>
      <c r="I38" s="100"/>
    </row>
    <row r="39" spans="3:9" ht="24" customHeight="1">
      <c r="C39" s="96"/>
      <c r="D39" s="97"/>
      <c r="E39" s="117" t="s">
        <v>53</v>
      </c>
      <c r="F39" s="128" t="s">
        <v>163</v>
      </c>
      <c r="G39" s="116" t="s">
        <v>167</v>
      </c>
      <c r="H39" s="121"/>
      <c r="I39" s="100"/>
    </row>
    <row r="40" spans="3:9" ht="24" customHeight="1">
      <c r="C40" s="96"/>
      <c r="D40" s="97"/>
      <c r="E40" s="117" t="s">
        <v>54</v>
      </c>
      <c r="F40" s="128" t="s">
        <v>50</v>
      </c>
      <c r="G40" s="116" t="s">
        <v>167</v>
      </c>
      <c r="H40" s="121"/>
      <c r="I40" s="100"/>
    </row>
    <row r="41" spans="3:9" ht="24" customHeight="1">
      <c r="C41" s="96"/>
      <c r="D41" s="97"/>
      <c r="E41" s="117" t="s">
        <v>153</v>
      </c>
      <c r="F41" s="128" t="s">
        <v>127</v>
      </c>
      <c r="G41" s="116" t="s">
        <v>167</v>
      </c>
      <c r="H41" s="121">
        <f>'[4]стоки'!$C$45+'[4]стоки'!$C$40</f>
        <v>190.19</v>
      </c>
      <c r="I41" s="100"/>
    </row>
    <row r="42" spans="3:9" ht="25.5" customHeight="1">
      <c r="C42" s="96"/>
      <c r="D42" s="97"/>
      <c r="E42" s="115" t="s">
        <v>137</v>
      </c>
      <c r="F42" s="128" t="s">
        <v>92</v>
      </c>
      <c r="G42" s="116" t="s">
        <v>167</v>
      </c>
      <c r="H42" s="120"/>
      <c r="I42" s="100"/>
    </row>
    <row r="43" spans="3:9" ht="25.5" customHeight="1">
      <c r="C43" s="96"/>
      <c r="D43" s="97"/>
      <c r="E43" s="115" t="s">
        <v>138</v>
      </c>
      <c r="F43" s="128" t="s">
        <v>91</v>
      </c>
      <c r="G43" s="116" t="s">
        <v>167</v>
      </c>
      <c r="H43" s="120"/>
      <c r="I43" s="100"/>
    </row>
    <row r="44" spans="3:9" ht="25.5" customHeight="1">
      <c r="C44" s="96"/>
      <c r="D44" s="97"/>
      <c r="E44" s="115" t="s">
        <v>139</v>
      </c>
      <c r="F44" s="128" t="s">
        <v>90</v>
      </c>
      <c r="G44" s="116" t="s">
        <v>167</v>
      </c>
      <c r="H44" s="120"/>
      <c r="I44" s="100"/>
    </row>
    <row r="45" spans="3:9" ht="25.5" customHeight="1">
      <c r="C45" s="96"/>
      <c r="D45" s="97"/>
      <c r="E45" s="115" t="s">
        <v>140</v>
      </c>
      <c r="F45" s="128" t="s">
        <v>89</v>
      </c>
      <c r="G45" s="116" t="s">
        <v>86</v>
      </c>
      <c r="H45" s="309"/>
      <c r="I45" s="100"/>
    </row>
    <row r="46" spans="3:9" ht="25.5" customHeight="1">
      <c r="C46" s="96"/>
      <c r="D46" s="97"/>
      <c r="E46" s="115" t="s">
        <v>141</v>
      </c>
      <c r="F46" s="128" t="s">
        <v>88</v>
      </c>
      <c r="G46" s="116" t="s">
        <v>167</v>
      </c>
      <c r="H46" s="120"/>
      <c r="I46" s="100"/>
    </row>
    <row r="47" spans="3:9" ht="39" customHeight="1">
      <c r="C47" s="96"/>
      <c r="D47" s="97"/>
      <c r="E47" s="115" t="s">
        <v>154</v>
      </c>
      <c r="F47" s="128" t="s">
        <v>164</v>
      </c>
      <c r="G47" s="116" t="s">
        <v>167</v>
      </c>
      <c r="H47" s="120"/>
      <c r="I47" s="100"/>
    </row>
    <row r="48" spans="3:9" ht="27" customHeight="1">
      <c r="C48" s="96"/>
      <c r="D48" s="97"/>
      <c r="E48" s="115" t="s">
        <v>400</v>
      </c>
      <c r="F48" s="131" t="s">
        <v>87</v>
      </c>
      <c r="G48" s="116" t="s">
        <v>167</v>
      </c>
      <c r="H48" s="120"/>
      <c r="I48" s="100"/>
    </row>
    <row r="49" spans="3:9" ht="66.75" customHeight="1">
      <c r="C49" s="96"/>
      <c r="D49" s="97"/>
      <c r="E49" s="115" t="s">
        <v>401</v>
      </c>
      <c r="F49" s="131" t="s">
        <v>102</v>
      </c>
      <c r="G49" s="116" t="s">
        <v>167</v>
      </c>
      <c r="H49" s="120"/>
      <c r="I49" s="100"/>
    </row>
    <row r="50" spans="3:9" ht="27" customHeight="1">
      <c r="C50" s="96"/>
      <c r="D50" s="97"/>
      <c r="E50" s="115" t="s">
        <v>402</v>
      </c>
      <c r="F50" s="131" t="s">
        <v>93</v>
      </c>
      <c r="G50" s="116" t="s">
        <v>167</v>
      </c>
      <c r="H50" s="120"/>
      <c r="I50" s="100"/>
    </row>
    <row r="51" spans="3:9" ht="27" customHeight="1">
      <c r="C51" s="96"/>
      <c r="D51" s="97"/>
      <c r="E51" s="115" t="s">
        <v>403</v>
      </c>
      <c r="F51" s="131" t="s">
        <v>95</v>
      </c>
      <c r="G51" s="116" t="s">
        <v>94</v>
      </c>
      <c r="H51" s="120">
        <v>64.391</v>
      </c>
      <c r="I51" s="100"/>
    </row>
    <row r="52" spans="3:9" ht="27" customHeight="1">
      <c r="C52" s="96"/>
      <c r="D52" s="97"/>
      <c r="E52" s="115" t="s">
        <v>404</v>
      </c>
      <c r="F52" s="131" t="s">
        <v>96</v>
      </c>
      <c r="G52" s="116" t="s">
        <v>94</v>
      </c>
      <c r="H52" s="120"/>
      <c r="I52" s="100"/>
    </row>
    <row r="53" spans="3:9" ht="27" customHeight="1">
      <c r="C53" s="96"/>
      <c r="D53" s="97"/>
      <c r="E53" s="115" t="s">
        <v>405</v>
      </c>
      <c r="F53" s="131" t="s">
        <v>97</v>
      </c>
      <c r="G53" s="116" t="s">
        <v>94</v>
      </c>
      <c r="H53" s="120"/>
      <c r="I53" s="100"/>
    </row>
    <row r="54" spans="3:9" ht="27" customHeight="1">
      <c r="C54" s="96"/>
      <c r="D54" s="97"/>
      <c r="E54" s="115" t="s">
        <v>406</v>
      </c>
      <c r="F54" s="126" t="s">
        <v>98</v>
      </c>
      <c r="G54" s="116" t="s">
        <v>173</v>
      </c>
      <c r="H54" s="120">
        <v>7</v>
      </c>
      <c r="I54" s="100"/>
    </row>
    <row r="55" spans="3:9" ht="27" customHeight="1">
      <c r="C55" s="96"/>
      <c r="D55" s="97"/>
      <c r="E55" s="115" t="s">
        <v>407</v>
      </c>
      <c r="F55" s="126" t="s">
        <v>99</v>
      </c>
      <c r="G55" s="116" t="s">
        <v>173</v>
      </c>
      <c r="H55" s="120">
        <v>12.8</v>
      </c>
      <c r="I55" s="100"/>
    </row>
    <row r="56" spans="3:9" ht="27" customHeight="1">
      <c r="C56" s="96"/>
      <c r="D56" s="97"/>
      <c r="E56" s="115" t="s">
        <v>408</v>
      </c>
      <c r="F56" s="126" t="s">
        <v>100</v>
      </c>
      <c r="G56" s="116" t="s">
        <v>57</v>
      </c>
      <c r="H56" s="309">
        <v>6</v>
      </c>
      <c r="I56" s="100"/>
    </row>
    <row r="57" spans="3:9" ht="27" customHeight="1">
      <c r="C57" s="96"/>
      <c r="D57" s="97"/>
      <c r="E57" s="115" t="s">
        <v>409</v>
      </c>
      <c r="F57" s="126" t="s">
        <v>101</v>
      </c>
      <c r="G57" s="116" t="s">
        <v>57</v>
      </c>
      <c r="H57" s="309"/>
      <c r="I57" s="100"/>
    </row>
    <row r="58" spans="3:9" ht="27" customHeight="1">
      <c r="C58" s="96"/>
      <c r="D58" s="97"/>
      <c r="E58" s="261" t="s">
        <v>410</v>
      </c>
      <c r="F58" s="307" t="s">
        <v>174</v>
      </c>
      <c r="G58" s="308" t="s">
        <v>86</v>
      </c>
      <c r="H58" s="309">
        <v>3</v>
      </c>
      <c r="I58" s="100"/>
    </row>
    <row r="59" spans="3:9" ht="69" customHeight="1" thickBot="1">
      <c r="C59" s="96"/>
      <c r="D59" s="97"/>
      <c r="E59" s="118" t="s">
        <v>366</v>
      </c>
      <c r="F59" s="127" t="s">
        <v>58</v>
      </c>
      <c r="G59" s="310"/>
      <c r="H59" s="311"/>
      <c r="I59" s="100"/>
    </row>
    <row r="60" spans="4:9" ht="11.25">
      <c r="D60" s="119"/>
      <c r="E60" s="107"/>
      <c r="F60" s="107"/>
      <c r="G60" s="107"/>
      <c r="H60" s="107"/>
      <c r="I60" s="108"/>
    </row>
  </sheetData>
  <sheetProtection password="FA9C" sheet="1" scenarios="1" formatColumns="0" formatRows="0"/>
  <mergeCells count="1">
    <mergeCell ref="E10:H10"/>
  </mergeCells>
  <dataValidations count="4">
    <dataValidation type="list" allowBlank="1" showInputMessage="1" showErrorMessage="1" sqref="H14">
      <formula1>kind_of_activity</formula1>
    </dataValidation>
    <dataValidation type="decimal" allowBlank="1" showInputMessage="1" showErrorMessage="1" sqref="H15:H44 H46:H55">
      <formula1>-999999999</formula1>
      <formula2>999999999999</formula2>
    </dataValidation>
    <dataValidation type="textLength" operator="lessThanOrEqual" allowBlank="1" showInputMessage="1" showErrorMessage="1" sqref="H59">
      <formula1>300</formula1>
    </dataValidation>
    <dataValidation type="whole" allowBlank="1" showInputMessage="1" showErrorMessage="1" sqref="H56:H58 H45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workbookViewId="0" topLeftCell="C16">
      <selection activeCell="F40" sqref="F40"/>
    </sheetView>
  </sheetViews>
  <sheetFormatPr defaultColWidth="9.00390625" defaultRowHeight="12.75"/>
  <cols>
    <col min="1" max="2" width="0" style="75" hidden="1" customWidth="1"/>
    <col min="3" max="3" width="2.375" style="75" customWidth="1"/>
    <col min="4" max="4" width="10.125" style="75" customWidth="1"/>
    <col min="5" max="5" width="8.125" style="75" customWidth="1"/>
    <col min="6" max="6" width="52.625" style="75" customWidth="1"/>
    <col min="7" max="7" width="48.375" style="75" customWidth="1"/>
    <col min="8" max="8" width="3.25390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8" ht="11.25">
      <c r="D9" s="80"/>
      <c r="E9" s="107"/>
      <c r="F9" s="146" t="s">
        <v>158</v>
      </c>
      <c r="G9" s="107"/>
      <c r="H9" s="313"/>
    </row>
    <row r="10" spans="4:8" ht="26.25" customHeight="1">
      <c r="D10" s="80"/>
      <c r="E10" s="399" t="s">
        <v>8</v>
      </c>
      <c r="F10" s="400"/>
      <c r="G10" s="401"/>
      <c r="H10" s="313"/>
    </row>
    <row r="11" spans="4:8" ht="12" thickBot="1">
      <c r="D11" s="80"/>
      <c r="E11" s="314"/>
      <c r="F11" s="314"/>
      <c r="G11" s="314"/>
      <c r="H11" s="313"/>
    </row>
    <row r="12" spans="4:8" ht="42" customHeight="1" thickBot="1">
      <c r="D12" s="80"/>
      <c r="E12" s="402" t="s">
        <v>441</v>
      </c>
      <c r="F12" s="403"/>
      <c r="G12" s="404"/>
      <c r="H12" s="313"/>
    </row>
    <row r="13" spans="4:8" ht="22.5" customHeight="1" thickBot="1">
      <c r="D13" s="80"/>
      <c r="E13" s="90" t="s">
        <v>244</v>
      </c>
      <c r="F13" s="91" t="s">
        <v>9</v>
      </c>
      <c r="G13" s="92" t="s">
        <v>10</v>
      </c>
      <c r="H13" s="313"/>
    </row>
    <row r="14" spans="4:8" ht="11.25">
      <c r="D14" s="315"/>
      <c r="E14" s="316">
        <v>1</v>
      </c>
      <c r="F14" s="317">
        <f>E14+1</f>
        <v>2</v>
      </c>
      <c r="G14" s="318">
        <v>3</v>
      </c>
      <c r="H14" s="313"/>
    </row>
    <row r="15" spans="4:8" ht="12.75">
      <c r="D15" s="315"/>
      <c r="E15" s="319">
        <v>1</v>
      </c>
      <c r="F15" s="320" t="s">
        <v>11</v>
      </c>
      <c r="G15" s="355" t="s">
        <v>911</v>
      </c>
      <c r="H15" s="313"/>
    </row>
    <row r="16" spans="4:8" ht="22.5">
      <c r="D16" s="315"/>
      <c r="E16" s="319">
        <v>2</v>
      </c>
      <c r="F16" s="320" t="s">
        <v>12</v>
      </c>
      <c r="G16" s="355" t="s">
        <v>912</v>
      </c>
      <c r="H16" s="313"/>
    </row>
    <row r="17" spans="4:8" ht="55.5" customHeight="1">
      <c r="D17" s="315"/>
      <c r="E17" s="319">
        <v>3</v>
      </c>
      <c r="F17" s="320" t="s">
        <v>13</v>
      </c>
      <c r="G17" s="355" t="s">
        <v>913</v>
      </c>
      <c r="H17" s="313"/>
    </row>
    <row r="18" spans="4:8" ht="22.5">
      <c r="D18" s="315"/>
      <c r="E18" s="319">
        <v>4</v>
      </c>
      <c r="F18" s="320" t="s">
        <v>14</v>
      </c>
      <c r="G18" s="355"/>
      <c r="H18" s="313"/>
    </row>
    <row r="19" spans="4:8" ht="25.5">
      <c r="D19" s="315"/>
      <c r="E19" s="322" t="s">
        <v>15</v>
      </c>
      <c r="F19" s="323" t="s">
        <v>16</v>
      </c>
      <c r="G19" s="355" t="s">
        <v>914</v>
      </c>
      <c r="H19" s="313"/>
    </row>
    <row r="20" spans="4:8" ht="12.75">
      <c r="D20" s="315"/>
      <c r="E20" s="322" t="s">
        <v>17</v>
      </c>
      <c r="F20" s="323" t="s">
        <v>18</v>
      </c>
      <c r="G20" s="355"/>
      <c r="H20" s="313"/>
    </row>
    <row r="21" spans="4:8" ht="12.75">
      <c r="D21" s="315"/>
      <c r="E21" s="322" t="s">
        <v>19</v>
      </c>
      <c r="F21" s="323" t="s">
        <v>20</v>
      </c>
      <c r="G21" s="355"/>
      <c r="H21" s="313"/>
    </row>
    <row r="22" spans="4:8" ht="12.75">
      <c r="D22" s="315"/>
      <c r="E22" s="322" t="s">
        <v>21</v>
      </c>
      <c r="F22" s="323" t="s">
        <v>22</v>
      </c>
      <c r="G22" s="355"/>
      <c r="H22" s="313"/>
    </row>
    <row r="23" spans="4:8" ht="153">
      <c r="D23" s="315" t="s">
        <v>23</v>
      </c>
      <c r="E23" s="319">
        <v>5</v>
      </c>
      <c r="F23" s="320" t="s">
        <v>28</v>
      </c>
      <c r="G23" s="355" t="s">
        <v>915</v>
      </c>
      <c r="H23" s="313"/>
    </row>
    <row r="24" spans="4:8" ht="33.75">
      <c r="D24" s="315"/>
      <c r="E24" s="319">
        <v>6</v>
      </c>
      <c r="F24" s="324" t="s">
        <v>29</v>
      </c>
      <c r="G24" s="321"/>
      <c r="H24" s="313"/>
    </row>
    <row r="25" spans="4:8" ht="12" thickBot="1">
      <c r="D25" s="315" t="s">
        <v>24</v>
      </c>
      <c r="E25" s="325"/>
      <c r="F25" s="326" t="s">
        <v>25</v>
      </c>
      <c r="G25" s="327"/>
      <c r="H25" s="313"/>
    </row>
    <row r="26" spans="4:8" ht="11.25">
      <c r="D26" s="80"/>
      <c r="E26" s="314"/>
      <c r="F26" s="314"/>
      <c r="G26" s="314"/>
      <c r="H26" s="313"/>
    </row>
    <row r="27" spans="4:8" ht="27.75" customHeight="1">
      <c r="D27" s="80"/>
      <c r="E27" s="397" t="s">
        <v>26</v>
      </c>
      <c r="F27" s="398"/>
      <c r="G27" s="398"/>
      <c r="H27" s="313"/>
    </row>
    <row r="28" spans="4:8" ht="27.75" customHeight="1">
      <c r="D28" s="80"/>
      <c r="E28" s="397" t="s">
        <v>27</v>
      </c>
      <c r="F28" s="398"/>
      <c r="G28" s="398"/>
      <c r="H28" s="313"/>
    </row>
    <row r="29" spans="4:8" ht="11.25">
      <c r="D29" s="119"/>
      <c r="E29" s="107"/>
      <c r="F29" s="107"/>
      <c r="G29" s="107"/>
      <c r="H29" s="108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POPTV</cp:lastModifiedBy>
  <cp:lastPrinted>2009-12-25T14:33:31Z</cp:lastPrinted>
  <dcterms:created xsi:type="dcterms:W3CDTF">2007-06-09T08:43:05Z</dcterms:created>
  <dcterms:modified xsi:type="dcterms:W3CDTF">2011-04-26T04:52:24Z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