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570" windowWidth="15480" windowHeight="8130" firstSheet="1" activeTab="1"/>
  </bookViews>
  <sheets>
    <sheet name="Инструкция" sheetId="38" r:id="rId1"/>
    <sheet name="Титульный" sheetId="23" r:id="rId2"/>
    <sheet name="Список листов" sheetId="35" r:id="rId3"/>
    <sheet name="ТС цены" sheetId="30" r:id="rId4"/>
    <sheet name="ТС цены (2)" sheetId="39" r:id="rId5"/>
    <sheet name="ТС характеристики" sheetId="31" r:id="rId6"/>
    <sheet name="ТС инвестиции" sheetId="37" r:id="rId7"/>
    <sheet name="ТС доступ" sheetId="33" r:id="rId8"/>
    <sheet name="ТС показатели" sheetId="34" r:id="rId9"/>
    <sheet name="Ссылки на публикации" sheetId="46" r:id="rId10"/>
    <sheet name="Проверка" sheetId="15" r:id="rId11"/>
    <sheet name="REESTR_START" sheetId="47" state="veryHidden" r:id="rId12"/>
    <sheet name="REESTR_ORG" sheetId="16" state="veryHidden" r:id="rId13"/>
    <sheet name="REESTR_TEMP" sheetId="40" state="veryHidden" r:id="rId14"/>
    <sheet name="REESTR" sheetId="24" state="veryHidden" r:id="rId15"/>
    <sheet name="TEHSHEET" sheetId="19" state="veryHidden" r:id="rId16"/>
    <sheet name="tech" sheetId="20" state="veryHidden" r:id="rId17"/>
    <sheet name="modHyp" sheetId="42" state="veryHidden" r:id="rId18"/>
    <sheet name="modChange" sheetId="43" state="veryHidden" r:id="rId19"/>
    <sheet name="modButtonClick" sheetId="44" state="veryHidden" r:id="rId20"/>
    <sheet name="modSubsidiary" sheetId="45" state="veryHidden" r:id="rId21"/>
  </sheets>
  <externalReferences>
    <externalReference r:id="rId22"/>
  </externalReferences>
  <definedNames>
    <definedName name="activity">Титульный!$F$20</definedName>
    <definedName name="activity_zag">Титульный!$E$20</definedName>
    <definedName name="ADD_FUEL_RANGE">tech!$3:$6</definedName>
    <definedName name="EFF_ADD">'ТС инвестиции'!$29:$29</definedName>
    <definedName name="et_price1_1">tech!$A$14:$Y$14</definedName>
    <definedName name="et_ssilki_1">tech!$A$22:$H$22</definedName>
    <definedName name="et_tsdostup_1">tech!$A$18:$H$18</definedName>
    <definedName name="fil">Титульный!$F$15</definedName>
    <definedName name="fil_flag">Титульный!$F$11</definedName>
    <definedName name="god">Титульный!$F$9</definedName>
    <definedName name="inn">Титульный!$F$17</definedName>
    <definedName name="inn_zag">Титульный!$E$17</definedName>
    <definedName name="kind_of_activity">TEHSHEET!$B$19:$B$25</definedName>
    <definedName name="kpp">Титульный!$F$18</definedName>
    <definedName name="kpp_zag">Титульный!$E$18</definedName>
    <definedName name="LIST_MR_MO_OKTMO">REESTR!$A$2:$C$207</definedName>
    <definedName name="LIST_ORG_WARM">REESTR_ORG!$A$2:$H$92</definedName>
    <definedName name="logical">TEHSHEET!$B$3:$B$4</definedName>
    <definedName name="mo">Титульный!$G$23</definedName>
    <definedName name="MO_LIST_10">REESTR!$B$70:$B$81</definedName>
    <definedName name="MO_LIST_11">REESTR!$B$82:$B$91</definedName>
    <definedName name="MO_LIST_12">REESTR!$B$92:$B$102</definedName>
    <definedName name="MO_LIST_13">REESTR!$B$103:$B$111</definedName>
    <definedName name="MO_LIST_14">REESTR!$B$112:$B$119</definedName>
    <definedName name="MO_LIST_15">REESTR!$B$120:$B$127</definedName>
    <definedName name="MO_LIST_16">REESTR!$B$128:$B$135</definedName>
    <definedName name="MO_LIST_17">REESTR!$B$136:$B$141</definedName>
    <definedName name="MO_LIST_18">REESTR!$B$142:$B$151</definedName>
    <definedName name="MO_LIST_19">REESTR!$B$152:$B$163</definedName>
    <definedName name="MO_LIST_2">REESTR!$B$2:$B$9</definedName>
    <definedName name="MO_LIST_20">REESTR!$B$164:$B$170</definedName>
    <definedName name="MO_LIST_21">REESTR!$B$171:$B$175</definedName>
    <definedName name="MO_LIST_22">REESTR!$B$176:$B$182</definedName>
    <definedName name="MO_LIST_23">REESTR!$B$183:$B$191</definedName>
    <definedName name="MO_LIST_24">REESTR!$B$192:$B$198</definedName>
    <definedName name="MO_LIST_25">REESTR!$B$199:$B$203</definedName>
    <definedName name="MO_LIST_26">REESTR!$B$204:$B$205</definedName>
    <definedName name="MO_LIST_27">REESTR!$B$206:$B$207</definedName>
    <definedName name="MO_LIST_28">REESTR!$A$161:$A$169</definedName>
    <definedName name="MO_LIST_29">REESTR!$A$170:$A$182</definedName>
    <definedName name="MO_LIST_3">REESTR!$B$10:$B$22</definedName>
    <definedName name="MO_LIST_30">REESTR!$A$183:$A$193</definedName>
    <definedName name="MO_LIST_31">REESTR!$A$194:$A$201</definedName>
    <definedName name="MO_LIST_32">REESTR!$A$202:$A$217</definedName>
    <definedName name="MO_LIST_33">REESTR!$A$218:$A$221</definedName>
    <definedName name="MO_LIST_34">REESTR!$A$222:$A$231</definedName>
    <definedName name="MO_LIST_35">REESTR!$A$232:$A$240</definedName>
    <definedName name="MO_LIST_36">REESTR!$A$241:$A$254</definedName>
    <definedName name="MO_LIST_37">REESTR!$A$255:$A$262</definedName>
    <definedName name="MO_LIST_38">REESTR!$A$263:$A$272</definedName>
    <definedName name="MO_LIST_39">REESTR!$A$273:$A$280</definedName>
    <definedName name="MO_LIST_4">REESTR!$B$23:$B$32</definedName>
    <definedName name="MO_LIST_40">REESTR!$A$281:$A$299</definedName>
    <definedName name="MO_LIST_41">REESTR!$A$300</definedName>
    <definedName name="MO_LIST_42">REESTR!$A$301:$A$308</definedName>
    <definedName name="MO_LIST_43">REESTR!$A$309:$A$321</definedName>
    <definedName name="MO_LIST_44">REESTR!$A$322:$A$333</definedName>
    <definedName name="MO_LIST_45">REESTR!$A$334:$A$343</definedName>
    <definedName name="MO_LIST_46">REESTR!$A$344:$A$354</definedName>
    <definedName name="MO_LIST_47">REESTR!$A$355:$A$365</definedName>
    <definedName name="MO_LIST_48">REESTR!$A$366:$A$372</definedName>
    <definedName name="MO_LIST_49">REESTR!$A$373</definedName>
    <definedName name="MO_LIST_5">REESTR!$B$33:$B$39</definedName>
    <definedName name="MO_LIST_50">REESTR!$A$374:$A$385</definedName>
    <definedName name="MO_LIST_51">REESTR!$A$386:$A$396</definedName>
    <definedName name="MO_LIST_52">REESTR!$A$397:$A$400</definedName>
    <definedName name="MO_LIST_53">REESTR!$A$401:$A$411</definedName>
    <definedName name="MO_LIST_54">REESTR!$A$412:$A$423</definedName>
    <definedName name="MO_LIST_55">REESTR!$A$424:$A$432</definedName>
    <definedName name="MO_LIST_56">REESTR!$A$433:$A$442</definedName>
    <definedName name="MO_LIST_57">REESTR!$A$443:$A$450</definedName>
    <definedName name="MO_LIST_58">REESTR!$A$451:$A$465</definedName>
    <definedName name="MO_LIST_59">REESTR!$A$466</definedName>
    <definedName name="MO_LIST_6">REESTR!$B$40:$B$46</definedName>
    <definedName name="MO_LIST_60">REESTR!$A$467:$A$476</definedName>
    <definedName name="MO_LIST_7">REESTR!$B$47:$B$51</definedName>
    <definedName name="MO_LIST_8">REESTR!$B$52:$B$61</definedName>
    <definedName name="MO_LIST_9">REESTR!$B$62:$B$69</definedName>
    <definedName name="mo_zag">Титульный!$E$23</definedName>
    <definedName name="mr">Титульный!$G$22</definedName>
    <definedName name="MR_ADD">'ТС инвестиции'!$J:$J</definedName>
    <definedName name="MR_LIST">REESTR!$D$2:$D$27</definedName>
    <definedName name="mr_zag">Титульный!$E$22</definedName>
    <definedName name="oktmo">Титульный!$G$24</definedName>
    <definedName name="org">Титульный!$F$13</definedName>
    <definedName name="org_zag">Титульный!$E$13</definedName>
    <definedName name="p1_rst_1">[1]Лист2!$A$1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TEHSHEET!$A$1:$A$84</definedName>
    <definedName name="region_name">Титульный!$E$7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TEHSHEET!$B$34:$B$40</definedName>
    <definedName name="topl">tech!$F$25:$F$51</definedName>
    <definedName name="version">Инструкция!$P$2</definedName>
    <definedName name="year_range">TEHSHEET!$D$3:$D$16</definedName>
  </definedNames>
  <calcPr calcId="124519" fullCalcOnLoad="1"/>
</workbook>
</file>

<file path=xl/calcChain.xml><?xml version="1.0" encoding="utf-8"?>
<calcChain xmlns="http://schemas.openxmlformats.org/spreadsheetml/2006/main">
  <c r="I36" i="34"/>
  <c r="I25"/>
  <c r="I18"/>
  <c r="C9" i="35"/>
  <c r="C4"/>
  <c r="J21" i="34"/>
  <c r="J20" s="1"/>
  <c r="J5" i="20"/>
  <c r="J4" s="1"/>
  <c r="H4" s="1"/>
  <c r="F14" i="46"/>
  <c r="K15" i="39"/>
  <c r="K16"/>
  <c r="K17"/>
  <c r="I16" i="34"/>
  <c r="G18" i="33"/>
  <c r="J20" i="37"/>
  <c r="G20"/>
  <c r="I5" i="20"/>
  <c r="I21" i="34"/>
  <c r="C6" i="35"/>
  <c r="F13" i="37"/>
  <c r="G13" s="1"/>
  <c r="H13" s="1"/>
  <c r="G21"/>
  <c r="G22"/>
  <c r="G23"/>
  <c r="G24"/>
  <c r="G25"/>
  <c r="G26"/>
  <c r="G27"/>
  <c r="G28"/>
  <c r="G29"/>
  <c r="G31"/>
  <c r="G32"/>
  <c r="G33"/>
  <c r="G34"/>
  <c r="G35"/>
  <c r="G36"/>
  <c r="G37"/>
  <c r="G38"/>
  <c r="G40"/>
  <c r="G42"/>
  <c r="G44"/>
  <c r="G43" s="1"/>
  <c r="G39" s="1"/>
  <c r="G45"/>
  <c r="G46"/>
  <c r="G47"/>
  <c r="G48"/>
  <c r="J43"/>
  <c r="J39"/>
  <c r="G41"/>
  <c r="G49"/>
  <c r="G50"/>
  <c r="G51"/>
  <c r="G52"/>
  <c r="C8" i="35"/>
  <c r="C7"/>
  <c r="C5"/>
  <c r="C3"/>
  <c r="F13" i="34"/>
  <c r="H13" s="1"/>
  <c r="I13" s="1"/>
  <c r="I51"/>
  <c r="F13" i="33"/>
  <c r="G13" s="1"/>
  <c r="F13" i="31"/>
  <c r="G13" s="1"/>
  <c r="A1" i="23"/>
  <c r="B1"/>
  <c r="C1"/>
  <c r="A2"/>
  <c r="B2"/>
  <c r="A3"/>
  <c r="B3"/>
  <c r="A4"/>
  <c r="B4"/>
  <c r="K14" i="39"/>
  <c r="P2" i="38"/>
  <c r="G3" i="23" l="1"/>
</calcChain>
</file>

<file path=xl/sharedStrings.xml><?xml version="1.0" encoding="utf-8"?>
<sst xmlns="http://schemas.openxmlformats.org/spreadsheetml/2006/main" count="2033" uniqueCount="1167">
  <si>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</si>
  <si>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</si>
  <si>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</si>
  <si>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</si>
  <si>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</si>
  <si>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  <charset val="204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</si>
  <si>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</si>
  <si>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</si>
  <si>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</si>
  <si>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</si>
  <si>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</si>
  <si>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</si>
  <si>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</si>
  <si>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</si>
  <si>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</si>
  <si>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</si>
  <si>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</si>
  <si>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</si>
  <si>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</si>
  <si>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</si>
  <si>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</si>
  <si>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</si>
  <si>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</si>
  <si>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</si>
  <si>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</si>
  <si>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</si>
  <si>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</si>
  <si>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</si>
  <si>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</si>
  <si>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</si>
  <si>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</si>
  <si>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</si>
  <si>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</si>
  <si>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</si>
  <si>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</si>
  <si>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</si>
  <si>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</si>
  <si>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</si>
  <si>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</si>
  <si>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</si>
  <si>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</si>
  <si>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</si>
  <si>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</si>
  <si>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</si>
  <si>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</si>
  <si>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</si>
  <si>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</si>
  <si>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</si>
  <si>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</si>
  <si>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</si>
  <si>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</si>
  <si>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</si>
  <si>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</si>
  <si>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</si>
  <si>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</si>
  <si>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</si>
  <si>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</si>
  <si>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</si>
  <si>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</si>
  <si>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</si>
  <si>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</si>
  <si>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</si>
  <si>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</si>
  <si>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</si>
  <si>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</si>
  <si>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</si>
  <si>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</si>
  <si>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</si>
  <si>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</si>
  <si>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</si>
  <si>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</si>
  <si>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</si>
  <si>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</si>
  <si>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</si>
  <si>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</si>
  <si>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</si>
  <si>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</si>
  <si>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</si>
  <si>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</si>
  <si>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</si>
  <si>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</si>
  <si>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</si>
  <si>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</si>
  <si>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</si>
  <si>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</si>
  <si>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</si>
  <si>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</si>
  <si>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</si>
  <si>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</si>
  <si>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</si>
  <si>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</si>
  <si>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</si>
  <si>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</si>
  <si>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</si>
  <si>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</si>
  <si>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</si>
  <si>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</si>
  <si>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</si>
  <si>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</si>
  <si>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</si>
  <si>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</si>
  <si>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</si>
  <si>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</si>
  <si>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</si>
  <si>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</si>
  <si>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</si>
  <si>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</si>
  <si>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</si>
  <si>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</si>
  <si>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</si>
  <si>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</si>
  <si>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</si>
  <si>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</si>
  <si>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</si>
  <si>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</si>
  <si>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</si>
  <si>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</si>
  <si>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</si>
  <si>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</si>
  <si>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</si>
  <si>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</si>
  <si>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</si>
  <si>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</si>
  <si>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</si>
  <si>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</si>
  <si>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</si>
  <si>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</si>
  <si>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</si>
  <si>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</si>
  <si>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</si>
  <si>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</si>
  <si>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</si>
  <si>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</si>
  <si>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</si>
  <si>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</si>
  <si>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</si>
  <si>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</si>
  <si>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</si>
  <si>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</si>
  <si>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</si>
  <si>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</si>
  <si>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</si>
  <si>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</si>
  <si>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</si>
  <si>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</si>
  <si>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</si>
  <si>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</si>
  <si>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</si>
  <si>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</si>
  <si>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</si>
  <si>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</si>
  <si>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</si>
  <si>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</si>
  <si>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</si>
  <si>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</si>
  <si>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</si>
  <si>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</si>
  <si>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</si>
  <si>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</si>
  <si>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</si>
  <si>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</si>
  <si>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</si>
  <si>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</si>
  <si>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</si>
  <si>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</si>
  <si>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</si>
  <si>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</si>
  <si>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</si>
  <si>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</si>
  <si>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</si>
  <si>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</si>
  <si>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</si>
  <si>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</si>
  <si>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</si>
  <si>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</si>
  <si>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</si>
  <si>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</si>
  <si>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</si>
  <si>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</si>
  <si>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</si>
  <si>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</si>
  <si>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</si>
  <si>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</si>
  <si>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</si>
  <si>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</si>
  <si>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</si>
  <si>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</si>
  <si>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</si>
  <si>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</si>
  <si>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</si>
  <si>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</si>
  <si>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</si>
  <si>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</si>
  <si>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</si>
  <si>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</si>
  <si>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</si>
  <si>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</si>
  <si>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</si>
  <si>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</si>
  <si>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</si>
  <si>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</si>
  <si>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</si>
  <si>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</si>
  <si>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</si>
  <si>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</si>
  <si>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</si>
  <si>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</si>
  <si>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</si>
  <si>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</si>
  <si>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</si>
  <si>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</si>
  <si>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</si>
  <si>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</si>
  <si>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</si>
  <si>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</si>
  <si>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</si>
  <si>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</si>
  <si>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</si>
  <si>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</si>
  <si>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</si>
  <si>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</si>
  <si>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</si>
  <si>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</si>
  <si>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</si>
  <si>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</si>
  <si>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</si>
  <si>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</si>
  <si>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</si>
  <si>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  <charset val="204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</si>
  <si>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  <charset val="204"/>
      </rPr>
      <t xml:space="preserve"> *</t>
    </r>
  </si>
  <si>
    <r>
      <t>*</t>
    </r>
    <r>
      <rPr>
        <sz val="9"/>
        <rFont val="Tahoma"/>
        <family val="2"/>
        <charset val="204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</si>
  <si>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</si>
  <si>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</si>
  <si>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</si>
  <si>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</si>
  <si>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</si>
  <si>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</si>
  <si>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</si>
  <si>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</si>
  <si>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</si>
  <si>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</si>
  <si>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</si>
  <si>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</si>
  <si>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</si>
  <si>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</si>
  <si>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</si>
  <si>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</si>
  <si>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</si>
  <si>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</si>
  <si>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</si>
  <si>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</si>
  <si>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</si>
  <si>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</si>
  <si>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</si>
  <si>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</si>
  <si>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</si>
  <si>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</si>
  <si>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</si>
  <si>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</si>
  <si>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</si>
  <si>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</si>
  <si>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</si>
  <si>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</si>
  <si>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</si>
  <si>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</si>
  <si>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</si>
  <si>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</si>
  <si>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</si>
  <si>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</si>
  <si>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</si>
  <si>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</si>
  <si>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</si>
  <si>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</si>
  <si>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</si>
  <si>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</si>
  <si>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</si>
  <si>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</si>
  <si>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</si>
  <si>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</si>
  <si>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</si>
  <si>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</si>
  <si>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</si>
  <si>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</si>
  <si>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</si>
  <si>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</si>
  <si>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</si>
  <si>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</si>
  <si>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</si>
  <si>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</si>
  <si>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</si>
  <si>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</si>
  <si>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</si>
  <si>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</si>
  <si>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</si>
  <si>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</si>
  <si>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</si>
  <si>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</si>
  <si>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</si>
  <si>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</si>
  <si>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</si>
  <si>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</si>
  <si>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</si>
  <si>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</si>
  <si>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</si>
  <si>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</si>
  <si>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</si>
  <si>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</si>
  <si>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</si>
  <si>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</si>
  <si>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</si>
  <si>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</si>
  <si>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</si>
  <si>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</si>
  <si>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</si>
  <si>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</si>
  <si>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</si>
  <si>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</si>
  <si>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</si>
  <si>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</si>
  <si>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</si>
  <si>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</si>
  <si>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</si>
  <si>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</si>
  <si>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</si>
  <si>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</si>
  <si>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</si>
  <si>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</si>
  <si>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</si>
  <si>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</si>
  <si>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</si>
  <si>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</si>
  <si>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</si>
  <si>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</si>
  <si>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</si>
  <si>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</si>
  <si>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</si>
  <si>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</si>
  <si>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</si>
  <si>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</si>
  <si>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</si>
  <si>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</si>
  <si>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</si>
  <si>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</si>
  <si>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</si>
  <si>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</si>
  <si>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</si>
  <si>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</si>
  <si>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</si>
  <si>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</si>
  <si>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</si>
  <si>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</si>
  <si>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</si>
  <si>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</si>
  <si>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</si>
  <si>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</si>
  <si>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</si>
  <si>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</si>
  <si>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</si>
  <si>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</si>
  <si>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</si>
  <si>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</si>
  <si>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</si>
  <si>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</si>
  <si>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</si>
  <si>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</si>
  <si>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</si>
  <si>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</si>
  <si>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</si>
  <si>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</si>
  <si>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</si>
  <si>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</si>
  <si>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</si>
  <si>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</si>
  <si>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</si>
  <si>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</si>
  <si>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</si>
  <si>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</si>
  <si>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</si>
  <si>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</si>
  <si>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</si>
  <si>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</si>
  <si>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</si>
  <si>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</si>
  <si>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</si>
  <si>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</si>
  <si>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</si>
  <si>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</si>
  <si>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</si>
  <si>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</si>
  <si>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</si>
  <si>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</si>
  <si>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</si>
  <si>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</si>
  <si>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</si>
  <si>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</si>
  <si>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</si>
  <si>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</si>
  <si>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</si>
  <si>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</si>
  <si>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</si>
  <si>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</si>
  <si>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</si>
  <si>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</si>
  <si>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</si>
  <si>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</si>
  <si>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</si>
  <si>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</si>
  <si>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</si>
  <si>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</si>
  <si>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</si>
  <si>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</si>
  <si>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</si>
  <si>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</si>
  <si>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</si>
  <si>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</si>
  <si>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</si>
  <si>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</si>
  <si>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</si>
  <si>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</si>
  <si>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</si>
  <si>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</si>
  <si>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</si>
  <si>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</si>
  <si>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</si>
  <si>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</si>
  <si>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</si>
  <si>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</si>
  <si>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</si>
  <si>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</si>
  <si>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</si>
  <si>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</si>
  <si>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</si>
  <si>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</si>
  <si>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</si>
  <si>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</si>
  <si>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</si>
  <si>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</si>
  <si>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</si>
  <si>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</si>
  <si>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</si>
  <si>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</si>
  <si>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</si>
  <si>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</si>
  <si>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</si>
  <si>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</si>
  <si>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</si>
  <si>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</si>
  <si>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</si>
  <si>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</si>
  <si>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</si>
  <si>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</si>
  <si>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</si>
  <si>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</si>
  <si>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</si>
  <si>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</si>
  <si>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</si>
  <si>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</si>
  <si>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</si>
  <si>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</si>
  <si>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</si>
  <si>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</si>
  <si>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</si>
  <si>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</si>
  <si>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</si>
  <si>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</si>
  <si>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</si>
  <si>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</si>
  <si>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</si>
  <si>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</si>
  <si>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</si>
  <si>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</si>
  <si>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</si>
  <si>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</si>
  <si>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</si>
  <si>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</si>
  <si>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</si>
  <si>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</si>
  <si>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</si>
  <si>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</si>
  <si>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</si>
  <si>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</si>
  <si>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</si>
  <si>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</si>
  <si>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</si>
  <si>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</si>
  <si>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</si>
  <si>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</si>
  <si>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</si>
  <si>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</si>
  <si>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</si>
  <si>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</si>
  <si>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</si>
  <si>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</si>
  <si>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</si>
  <si>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</si>
  <si>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</si>
  <si>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</si>
  <si>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Бежаницкий район</t>
  </si>
  <si>
    <t>58604000</t>
  </si>
  <si>
    <t>Ашевская волость</t>
  </si>
  <si>
    <t>58604413</t>
  </si>
  <si>
    <t>Бежаницкая волость</t>
  </si>
  <si>
    <t>58604420</t>
  </si>
  <si>
    <t>Бежаницы</t>
  </si>
  <si>
    <t>58604151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</si>
  <si>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</si>
  <si>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</si>
  <si>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</si>
  <si>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</si>
  <si>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</si>
  <si>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</si>
  <si>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</si>
  <si>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</si>
  <si>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Великолукский район</t>
  </si>
  <si>
    <t>58606000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</si>
  <si>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</si>
  <si>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</si>
  <si>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</si>
  <si>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</si>
  <si>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</si>
  <si>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</si>
  <si>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</si>
  <si>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</si>
  <si>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</si>
  <si>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Лычевская волость</t>
  </si>
  <si>
    <t>58606424</t>
  </si>
  <si>
    <t>Марьинская волость</t>
  </si>
  <si>
    <t>58606428</t>
  </si>
  <si>
    <t>Переслегинская волость</t>
  </si>
  <si>
    <t>58606432</t>
  </si>
  <si>
    <t>Пореченская волость</t>
  </si>
  <si>
    <t>58606436</t>
  </si>
  <si>
    <t>Успенская волость</t>
  </si>
  <si>
    <t>58606444</t>
  </si>
  <si>
    <t>Черпесская волость</t>
  </si>
  <si>
    <t>58606448</t>
  </si>
  <si>
    <t>Шелковская волость</t>
  </si>
  <si>
    <t>58606452</t>
  </si>
  <si>
    <t>Гдовский район</t>
  </si>
  <si>
    <t>58608000</t>
  </si>
  <si>
    <t>Гдов</t>
  </si>
  <si>
    <t>58608101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</si>
  <si>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</si>
  <si>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</si>
  <si>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</si>
  <si>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</si>
  <si>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</si>
  <si>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</si>
  <si>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</si>
  <si>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</si>
  <si>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</si>
  <si>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</si>
  <si>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</si>
  <si>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</si>
  <si>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Черневская волость</t>
  </si>
  <si>
    <t>58608440</t>
  </si>
  <si>
    <t>Юшкинская волость</t>
  </si>
  <si>
    <t>58608444</t>
  </si>
  <si>
    <t>Дедовичский район</t>
  </si>
  <si>
    <t>58610000</t>
  </si>
  <si>
    <t>Вязьевская волость</t>
  </si>
  <si>
    <t>58610407</t>
  </si>
  <si>
    <t>Дедовичи</t>
  </si>
  <si>
    <t>58610151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</si>
  <si>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</si>
  <si>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</si>
  <si>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</si>
  <si>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</si>
  <si>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</si>
  <si>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</si>
  <si>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</si>
  <si>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</si>
  <si>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Дновский район</t>
  </si>
  <si>
    <t>58612000</t>
  </si>
  <si>
    <t>Выскодская волость</t>
  </si>
  <si>
    <t>58612411</t>
  </si>
  <si>
    <t>Гавровская волость</t>
  </si>
  <si>
    <t>58612466</t>
  </si>
  <si>
    <t>Дно</t>
  </si>
  <si>
    <t>58612101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</si>
  <si>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</si>
  <si>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</si>
  <si>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</si>
  <si>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</si>
  <si>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</si>
  <si>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</si>
  <si>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Красногородский район</t>
  </si>
  <si>
    <t>58614000</t>
  </si>
  <si>
    <t>Красногородск</t>
  </si>
  <si>
    <t>58614151</t>
  </si>
  <si>
    <t>Красногородская волость</t>
  </si>
  <si>
    <t>58614433</t>
  </si>
  <si>
    <t>Партизанская волость</t>
  </si>
  <si>
    <t>58614444</t>
  </si>
  <si>
    <t>Пограничная волость</t>
  </si>
  <si>
    <t>58614450</t>
  </si>
  <si>
    <t>Куньинский район</t>
  </si>
  <si>
    <t>58616000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</si>
  <si>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</si>
  <si>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</si>
  <si>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</si>
  <si>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</si>
  <si>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</si>
  <si>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</si>
  <si>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</si>
  <si>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</si>
  <si>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Кунья</t>
  </si>
  <si>
    <t>58616151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</si>
  <si>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</si>
  <si>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</si>
  <si>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</si>
  <si>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</si>
  <si>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</si>
  <si>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</si>
  <si>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</si>
  <si>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</si>
  <si>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Локнянский район</t>
  </si>
  <si>
    <t>58618000</t>
  </si>
  <si>
    <t>Алексеевская волость</t>
  </si>
  <si>
    <t>58618411</t>
  </si>
  <si>
    <t>Локня</t>
  </si>
  <si>
    <t>58618151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</si>
  <si>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</si>
  <si>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</si>
  <si>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</si>
  <si>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</si>
  <si>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</si>
  <si>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</si>
  <si>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</si>
  <si>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</si>
  <si>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</si>
  <si>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</si>
  <si>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Невельский район</t>
  </si>
  <si>
    <t>58620000</t>
  </si>
  <si>
    <t>Артемовская волость</t>
  </si>
  <si>
    <t>58620402</t>
  </si>
  <si>
    <t>Голубоозерская волость</t>
  </si>
  <si>
    <t>58620405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</si>
  <si>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</si>
  <si>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</si>
  <si>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</si>
  <si>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</si>
  <si>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</si>
  <si>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</si>
  <si>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Невель</t>
  </si>
  <si>
    <t>58620101</t>
  </si>
  <si>
    <t>Новохованская волость</t>
  </si>
  <si>
    <t>58620435</t>
  </si>
  <si>
    <t>Плисская волость</t>
  </si>
  <si>
    <t>58620440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</si>
  <si>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</si>
  <si>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</si>
  <si>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</si>
  <si>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</si>
  <si>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</si>
  <si>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</si>
  <si>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Новоржевский район</t>
  </si>
  <si>
    <t>58623000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</si>
  <si>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</si>
  <si>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</si>
  <si>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</si>
  <si>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</si>
  <si>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</si>
  <si>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</si>
  <si>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</si>
  <si>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</si>
  <si>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</si>
  <si>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</si>
  <si>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</si>
  <si>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</si>
  <si>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Новоржев</t>
  </si>
  <si>
    <t>58623101</t>
  </si>
  <si>
    <t>Оршанская волость</t>
  </si>
  <si>
    <t>58623446</t>
  </si>
  <si>
    <t>Стехновская волость</t>
  </si>
  <si>
    <t>58623451</t>
  </si>
  <si>
    <t>Новосокольнический район</t>
  </si>
  <si>
    <t>58626000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</si>
  <si>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</si>
  <si>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</si>
  <si>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</si>
  <si>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</si>
  <si>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</si>
  <si>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</si>
  <si>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</si>
  <si>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</si>
  <si>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</si>
  <si>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</si>
  <si>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Новосокольники</t>
  </si>
  <si>
    <t>58626101</t>
  </si>
  <si>
    <t>Новосокольническая волость</t>
  </si>
  <si>
    <t>58626435</t>
  </si>
  <si>
    <t>Окнийская волость</t>
  </si>
  <si>
    <t>58626440</t>
  </si>
  <si>
    <t>58626450</t>
  </si>
  <si>
    <t>Руновская волость</t>
  </si>
  <si>
    <t>58626460</t>
  </si>
  <si>
    <t>Опочецкий район</t>
  </si>
  <si>
    <t>58629000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</si>
  <si>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</si>
  <si>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</si>
  <si>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</si>
  <si>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</si>
  <si>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</si>
  <si>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</si>
  <si>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</si>
  <si>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</si>
  <si>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</si>
  <si>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</si>
  <si>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</si>
  <si>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</si>
  <si>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Опочка</t>
  </si>
  <si>
    <t>58629101</t>
  </si>
  <si>
    <t>Пригородная волость</t>
  </si>
  <si>
    <t>58629460</t>
  </si>
  <si>
    <t>Островский район</t>
  </si>
  <si>
    <t>58633000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</si>
  <si>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</si>
  <si>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</si>
  <si>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</si>
  <si>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</si>
  <si>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</si>
  <si>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</si>
  <si>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Горайская волость</t>
  </si>
  <si>
    <t>58633416</t>
  </si>
  <si>
    <t>Городищенская волость</t>
  </si>
  <si>
    <t>58633420</t>
  </si>
  <si>
    <t>Остров</t>
  </si>
  <si>
    <t>58633101</t>
  </si>
  <si>
    <t>Шиковская волость</t>
  </si>
  <si>
    <t>58633458</t>
  </si>
  <si>
    <t>Палкинский район</t>
  </si>
  <si>
    <t>58637000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</si>
  <si>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</si>
  <si>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</si>
  <si>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</si>
  <si>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</si>
  <si>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</si>
  <si>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</si>
  <si>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Палкино</t>
  </si>
  <si>
    <t>58637151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</si>
  <si>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</si>
  <si>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</si>
  <si>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</si>
  <si>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</si>
  <si>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</si>
  <si>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</si>
  <si>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Печорский район</t>
  </si>
  <si>
    <t>58640000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</si>
  <si>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</si>
  <si>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</si>
  <si>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</si>
  <si>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</si>
  <si>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</si>
  <si>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</si>
  <si>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Лавровская волость</t>
  </si>
  <si>
    <t>58640434</t>
  </si>
  <si>
    <t>Новоизборская волость</t>
  </si>
  <si>
    <t>58640445</t>
  </si>
  <si>
    <t>Паниковская волость</t>
  </si>
  <si>
    <t>58640456</t>
  </si>
  <si>
    <t>Печоры</t>
  </si>
  <si>
    <t>58640101</t>
  </si>
  <si>
    <t>Плюсский район</t>
  </si>
  <si>
    <t>58643000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</si>
  <si>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</si>
  <si>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</si>
  <si>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</si>
  <si>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</si>
  <si>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</si>
  <si>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</si>
  <si>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Плюсса</t>
  </si>
  <si>
    <t>58643151</t>
  </si>
  <si>
    <t>Плюсская волость</t>
  </si>
  <si>
    <t>58643470</t>
  </si>
  <si>
    <t>Порховский район</t>
  </si>
  <si>
    <t>58647000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</si>
  <si>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</si>
  <si>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</si>
  <si>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</si>
  <si>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</si>
  <si>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</si>
  <si>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</si>
  <si>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</si>
  <si>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</si>
  <si>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</si>
  <si>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</si>
  <si>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</si>
  <si>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</si>
  <si>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Порхов</t>
  </si>
  <si>
    <t>58647101</t>
  </si>
  <si>
    <t>Славковская волость</t>
  </si>
  <si>
    <t>58647460</t>
  </si>
  <si>
    <t>Туготинская волость</t>
  </si>
  <si>
    <t>58647465</t>
  </si>
  <si>
    <t>Псковский район</t>
  </si>
  <si>
    <t>58649000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</si>
  <si>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</si>
  <si>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</si>
  <si>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</si>
  <si>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</si>
  <si>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</si>
  <si>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</si>
  <si>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</si>
  <si>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</si>
  <si>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</si>
  <si>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</si>
  <si>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Москвинская волость</t>
  </si>
  <si>
    <t>58649448</t>
  </si>
  <si>
    <t>Писковическая волость</t>
  </si>
  <si>
    <t>58649454</t>
  </si>
  <si>
    <t>Середкинская волость</t>
  </si>
  <si>
    <t>58649456</t>
  </si>
  <si>
    <t>Торошинская волость</t>
  </si>
  <si>
    <t>58649468</t>
  </si>
  <si>
    <t>Тямшанская волость</t>
  </si>
  <si>
    <t>58649472</t>
  </si>
  <si>
    <t>Ядровская волость</t>
  </si>
  <si>
    <t>58649476</t>
  </si>
  <si>
    <t>Пустошкинский район</t>
  </si>
  <si>
    <t>58650000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</si>
  <si>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</si>
  <si>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</si>
  <si>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</si>
  <si>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</si>
  <si>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</si>
  <si>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</si>
  <si>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</si>
  <si>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Пустошка</t>
  </si>
  <si>
    <t>58650101</t>
  </si>
  <si>
    <t>Щукинская волость</t>
  </si>
  <si>
    <t>58650476</t>
  </si>
  <si>
    <t>Пушкиногорский район</t>
  </si>
  <si>
    <t>58651000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</si>
  <si>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</si>
  <si>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</si>
  <si>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</si>
  <si>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</si>
  <si>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</si>
  <si>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</si>
  <si>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Пушкинские горы</t>
  </si>
  <si>
    <t>58651151</t>
  </si>
  <si>
    <t>Пыталовский район</t>
  </si>
  <si>
    <t>58653000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</si>
  <si>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</si>
  <si>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</si>
  <si>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</si>
  <si>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</si>
  <si>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</si>
  <si>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</si>
  <si>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Пыталово</t>
  </si>
  <si>
    <t>58653101</t>
  </si>
  <si>
    <t>Скадинская волость</t>
  </si>
  <si>
    <t>58653445</t>
  </si>
  <si>
    <t>Тулинская волость</t>
  </si>
  <si>
    <t>58653462</t>
  </si>
  <si>
    <t>Себежский район</t>
  </si>
  <si>
    <t>58654000</t>
  </si>
  <si>
    <t>Бояриновская волость</t>
  </si>
  <si>
    <t>58654405</t>
  </si>
  <si>
    <t>Идрица</t>
  </si>
  <si>
    <t>58654153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</si>
  <si>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</si>
  <si>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</si>
  <si>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</si>
  <si>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</si>
  <si>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</si>
  <si>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</si>
  <si>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</si>
  <si>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Себеж</t>
  </si>
  <si>
    <t>58654101</t>
  </si>
  <si>
    <t>Сосновый бор</t>
  </si>
  <si>
    <t>58654158</t>
  </si>
  <si>
    <t>Стругокрасненский район</t>
  </si>
  <si>
    <t>58656000</t>
  </si>
  <si>
    <t>58656421</t>
  </si>
  <si>
    <t>Новосельская волость</t>
  </si>
  <si>
    <t>58656443</t>
  </si>
  <si>
    <t>Сиковицкая волость</t>
  </si>
  <si>
    <t>58656448</t>
  </si>
  <si>
    <t>Струги Красные</t>
  </si>
  <si>
    <t>58656151</t>
  </si>
  <si>
    <t>Хрединская волость</t>
  </si>
  <si>
    <t>58656466</t>
  </si>
  <si>
    <t>Цапельская волость</t>
  </si>
  <si>
    <t>58656477</t>
  </si>
  <si>
    <t>Усвятский район</t>
  </si>
  <si>
    <t>58658000</t>
  </si>
  <si>
    <t>Калошинская волость</t>
  </si>
  <si>
    <t>58658441</t>
  </si>
  <si>
    <t>Усвятская волость</t>
  </si>
  <si>
    <t>58658452</t>
  </si>
  <si>
    <t>Усвяты</t>
  </si>
  <si>
    <t>58658151</t>
  </si>
  <si>
    <t>Церковищенская волость</t>
  </si>
  <si>
    <t>58658463</t>
  </si>
  <si>
    <t>город Великие Луки</t>
  </si>
  <si>
    <t>58710000</t>
  </si>
  <si>
    <t>МО город Великие Луки</t>
  </si>
  <si>
    <t>город Псков</t>
  </si>
  <si>
    <t>58701000</t>
  </si>
  <si>
    <t>МО город Псков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</si>
  <si>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</si>
  <si>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</si>
  <si>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</si>
  <si>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</si>
  <si>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</si>
  <si>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</si>
  <si>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</si>
  <si>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</si>
  <si>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</si>
  <si>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</si>
  <si>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</si>
  <si>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</si>
  <si>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</si>
  <si>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</si>
  <si>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</si>
  <si>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</si>
  <si>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</si>
  <si>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</si>
  <si>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</si>
  <si>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</si>
  <si>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</si>
  <si>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</si>
  <si>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</si>
  <si>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</si>
  <si>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</si>
  <si>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</si>
  <si>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</si>
  <si>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</si>
  <si>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</si>
  <si>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</si>
  <si>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</si>
  <si>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</si>
  <si>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</si>
  <si>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МП Бежаницкого района "Жилкоммунсервис"</t>
  </si>
  <si>
    <t>6001003005</t>
  </si>
  <si>
    <t>600101001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</si>
  <si>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</si>
  <si>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</si>
  <si>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</si>
  <si>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</si>
  <si>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</si>
  <si>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</si>
  <si>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</si>
  <si>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</si>
  <si>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</si>
  <si>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</si>
  <si>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</si>
  <si>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</si>
  <si>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</si>
  <si>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</si>
  <si>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</si>
  <si>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МУП "Восточное" Великолукского района</t>
  </si>
  <si>
    <t>6002010284</t>
  </si>
  <si>
    <t>МП "Гдовские теплосети"</t>
  </si>
  <si>
    <t>6003004597</t>
  </si>
  <si>
    <t>600301001</t>
  </si>
  <si>
    <t>МП "Черневское предприятие коммунального хозяйства"</t>
  </si>
  <si>
    <t>6003003963</t>
  </si>
  <si>
    <t>МП ЖКХ Дедовичского района</t>
  </si>
  <si>
    <t>6004000250</t>
  </si>
  <si>
    <t>600401001</t>
  </si>
  <si>
    <t>ОАО "Вторая генерирующая компания оптового рынка электроэнергии" (Филиал  ОАО "ОГК-2"-Псковская ГРЭС)</t>
  </si>
  <si>
    <t>2607018122</t>
  </si>
  <si>
    <t>600402001</t>
  </si>
  <si>
    <t>МУП "Тепловые сети" Дновского района</t>
  </si>
  <si>
    <t>6005000206</t>
  </si>
  <si>
    <t>600501001</t>
  </si>
  <si>
    <t>ЗАО"Мелиоратор"</t>
  </si>
  <si>
    <t>6006000576</t>
  </si>
  <si>
    <t>600601001</t>
  </si>
  <si>
    <t>МУП Красногородского района "Красногородские теплосети"</t>
  </si>
  <si>
    <t>6006002189</t>
  </si>
  <si>
    <t>ГУСО "Красногородский психоневрологический интернат"</t>
  </si>
  <si>
    <t>6006000696</t>
  </si>
  <si>
    <t>МУП "Тепловые сети" Куньинского района</t>
  </si>
  <si>
    <t>6007003178</t>
  </si>
  <si>
    <t>600701001</t>
  </si>
  <si>
    <t>П.К. "Агропромсервис"</t>
  </si>
  <si>
    <t>6007000427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</si>
  <si>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</si>
  <si>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</si>
  <si>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</si>
  <si>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Частное ЛПУ "Санаторий "Голубые озёра"</t>
  </si>
  <si>
    <t>6009001218</t>
  </si>
  <si>
    <t>600901001</t>
  </si>
  <si>
    <t>МУП Невельского района "Невельские теплосети"</t>
  </si>
  <si>
    <t>6009006223</t>
  </si>
  <si>
    <t>ООО "Заря"</t>
  </si>
  <si>
    <t>6009005533</t>
  </si>
  <si>
    <t>МП Новоржевского района "Жилищно-коммунальное объединение"</t>
  </si>
  <si>
    <t>6010003932</t>
  </si>
  <si>
    <t>601001001</t>
  </si>
  <si>
    <t>МУП "Искра"</t>
  </si>
  <si>
    <t>6011000606</t>
  </si>
  <si>
    <t>601101001</t>
  </si>
  <si>
    <t>МУП ЖКХ</t>
  </si>
  <si>
    <t>6011001159</t>
  </si>
  <si>
    <t>СП кооператив - колхоз "Родина"</t>
  </si>
  <si>
    <t>6011000518</t>
  </si>
  <si>
    <t>ГУСО "Опочецкий дом-интернат для инвалидов и престарелых"</t>
  </si>
  <si>
    <t>6012000711</t>
  </si>
  <si>
    <t>601201001</t>
  </si>
  <si>
    <t>ЗАО ДСПМК "Опочецкая"</t>
  </si>
  <si>
    <t>6012002638</t>
  </si>
  <si>
    <t>МУП  Опочецкого района "Теплоресурс "</t>
  </si>
  <si>
    <t>6012006826</t>
  </si>
  <si>
    <t>МУП Опочецкого района "Теплоэнерго"</t>
  </si>
  <si>
    <t>6012006833</t>
  </si>
  <si>
    <t>ОАО "Опочецкий хлебокомбинат"</t>
  </si>
  <si>
    <t>6012006495</t>
  </si>
  <si>
    <t>ГУП учреждение ЯЛ 61/2 ГУИН Минюста России по Псковской области</t>
  </si>
  <si>
    <t>6013005310</t>
  </si>
  <si>
    <t>601301001</t>
  </si>
  <si>
    <t>ФБУ ИК - 2 УФСИН России по Псковской области (внебюджет)</t>
  </si>
  <si>
    <t>6013005328</t>
  </si>
  <si>
    <t>МУП "Островские теплосети" Островского района</t>
  </si>
  <si>
    <t>6013006900</t>
  </si>
  <si>
    <t>ФГУ  Островская  КЭЧ района</t>
  </si>
  <si>
    <t>6013005590</t>
  </si>
  <si>
    <t>МУП "Палкинская ПМК"</t>
  </si>
  <si>
    <t>6014002810</t>
  </si>
  <si>
    <t>601401001</t>
  </si>
  <si>
    <t>МП "Печорские тепловые сети"</t>
  </si>
  <si>
    <t>6015006790</t>
  </si>
  <si>
    <t>601501001</t>
  </si>
  <si>
    <t>МП "Плюсские теплосети"</t>
  </si>
  <si>
    <t>6016400069</t>
  </si>
  <si>
    <t>601601001</t>
  </si>
  <si>
    <t>ОАО "Маслосырзавод "Порховский"</t>
  </si>
  <si>
    <t>6017000828</t>
  </si>
  <si>
    <t>601701001</t>
  </si>
  <si>
    <t>ОАО "Уют"</t>
  </si>
  <si>
    <t>6017003730</t>
  </si>
  <si>
    <t>Порховское МП тепловых сетей и котельных</t>
  </si>
  <si>
    <t>6017007510</t>
  </si>
  <si>
    <t>Частное ЛПУ "Санаторий "Хилово"</t>
  </si>
  <si>
    <t>6017009683</t>
  </si>
  <si>
    <t>МУПП ЖКХ Псковского района</t>
  </si>
  <si>
    <t>6018000683</t>
  </si>
  <si>
    <t>601801001</t>
  </si>
  <si>
    <t>ООО "РайКомХоз"</t>
  </si>
  <si>
    <t>6037003591</t>
  </si>
  <si>
    <t>603701001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</si>
  <si>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</si>
  <si>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</si>
  <si>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</si>
  <si>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</si>
  <si>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МП "Пустошкинские теплосети"</t>
  </si>
  <si>
    <t>6019001601</t>
  </si>
  <si>
    <t>601901001</t>
  </si>
  <si>
    <t>ООО "Пустошкамелиорация"</t>
  </si>
  <si>
    <t>6019001009</t>
  </si>
  <si>
    <t>МП ЖКХ Пушкиногорского района</t>
  </si>
  <si>
    <t>6020004195</t>
  </si>
  <si>
    <t>602001001</t>
  </si>
  <si>
    <t>Частное учреждение отдыха и оздоровления "Пушкиногорье"</t>
  </si>
  <si>
    <t>6020004685</t>
  </si>
  <si>
    <t>МП "Пыталовские теплосети"</t>
  </si>
  <si>
    <t>6021005956</t>
  </si>
  <si>
    <t>602101001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</si>
  <si>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</si>
  <si>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</si>
  <si>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</si>
  <si>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</si>
  <si>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</si>
  <si>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602201601</t>
  </si>
  <si>
    <t>ФБУ ИК - 3 УФСИН России по Псковской области (внебюджет)</t>
  </si>
  <si>
    <t>6022004779</t>
  </si>
  <si>
    <t>МУП Себежского района "Теплоэнергия"</t>
  </si>
  <si>
    <t>6022008910</t>
  </si>
  <si>
    <t>Санкт-Петербург -Витебская  дистанция гражданских сооружений, водоснабжения и водоотведения-структурное подразделение Санкт-Петербург-Витебского отделения Октябрьской железной дороги-филиал ОАО "Российские железные дороги"</t>
  </si>
  <si>
    <t>7708503727</t>
  </si>
  <si>
    <t>602501001</t>
  </si>
  <si>
    <t>Себежский щебеночный завод - структурное подразделение Октябрьской железной дороги - филиала ОАО "РЖД"</t>
  </si>
  <si>
    <t>602231005</t>
  </si>
  <si>
    <t>МУП "Комфорт"</t>
  </si>
  <si>
    <t>6022009311</t>
  </si>
  <si>
    <t>МП "Струго-Красненские тепловые сети"</t>
  </si>
  <si>
    <t>6023004122</t>
  </si>
  <si>
    <t>602301001</t>
  </si>
  <si>
    <t>МУП Усвятского района "Коммунхоз"</t>
  </si>
  <si>
    <t>6024000152</t>
  </si>
  <si>
    <t>602401001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</si>
  <si>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</si>
  <si>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</si>
  <si>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</si>
  <si>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</si>
  <si>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</si>
  <si>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</si>
  <si>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"Великолукский молочный комбинат"</t>
  </si>
  <si>
    <t>6025002378</t>
  </si>
  <si>
    <t>ЗАО "Завод электротехнического оборудования"</t>
  </si>
  <si>
    <t>6025017624</t>
  </si>
  <si>
    <t>Муниципальное унитарное предприятие "Тепловые сети" г. Великие Луки</t>
  </si>
  <si>
    <t>6025006630</t>
  </si>
  <si>
    <t>ООО "Великие Луки Зернопродукт"</t>
  </si>
  <si>
    <t>6025019646</t>
  </si>
  <si>
    <t>ООО "Великолукский завод бытовых технологий"</t>
  </si>
  <si>
    <t>6025024558</t>
  </si>
  <si>
    <t>Структурное подразделение ОАО "Псковский хладокомбинат" в г.Великие Луки</t>
  </si>
  <si>
    <t>6027024610</t>
  </si>
  <si>
    <t>602532001</t>
  </si>
  <si>
    <t>ФБУ ИК - 5 УФСИН России по Псковской области</t>
  </si>
  <si>
    <t>6025014535</t>
  </si>
  <si>
    <t>"Псковский хозрасчетный участок" - филиал ОАО "Ремонтно - эксплуатационное управление"</t>
  </si>
  <si>
    <t>7714783092</t>
  </si>
  <si>
    <t>602743001</t>
  </si>
  <si>
    <t>ГП ПО "Дорожно - строительное управление № 1 (Гдовский филиал)</t>
  </si>
  <si>
    <t>6027089656</t>
  </si>
  <si>
    <t>602701001</t>
  </si>
  <si>
    <t>ГП ПО "Псковпассажиравтотранс"</t>
  </si>
  <si>
    <t>6027023616</t>
  </si>
  <si>
    <t>ЗАО "Псковкирпич"</t>
  </si>
  <si>
    <t>6027004099</t>
  </si>
  <si>
    <t>ЗАО "Псковсельхозэнерго"</t>
  </si>
  <si>
    <t>6018001310</t>
  </si>
  <si>
    <t>ЗАО "Псковский молочный комбинат" - филиал Опочецкий завод пищевых продуктов</t>
  </si>
  <si>
    <t>6027022274</t>
  </si>
  <si>
    <t>ЗАО "Строительная фирма "ДСК"</t>
  </si>
  <si>
    <t>6027013093</t>
  </si>
  <si>
    <t>ЗАО "Термоком"</t>
  </si>
  <si>
    <t>6027051074</t>
  </si>
  <si>
    <t>МП г.Пскова "Горводоканал"</t>
  </si>
  <si>
    <t>6027047825</t>
  </si>
  <si>
    <t>МП г.Пскова "Управление микрорайоном № 15"</t>
  </si>
  <si>
    <t>6027084584</t>
  </si>
  <si>
    <t>Муниципальное предприятие г.Пскова "Псковские тепловые сети"</t>
  </si>
  <si>
    <t>6027044260</t>
  </si>
  <si>
    <t>ОАО "Псковавиа"</t>
  </si>
  <si>
    <t>6027084249</t>
  </si>
  <si>
    <t>ОАО "Псковский кабельный завод"</t>
  </si>
  <si>
    <t>6027007519</t>
  </si>
  <si>
    <t>ОАО "Псковский электротехнический завод"</t>
  </si>
  <si>
    <t>6027020005</t>
  </si>
  <si>
    <t>ОАО Дорожно-эксплуатационное управление-1"</t>
  </si>
  <si>
    <t>6027130600</t>
  </si>
  <si>
    <t>600343001</t>
  </si>
  <si>
    <t>ООО "Жилищно - эксплуатационное управление № 1"</t>
  </si>
  <si>
    <t>6027097657</t>
  </si>
  <si>
    <t>ООО "Пропан"</t>
  </si>
  <si>
    <t>6027040795</t>
  </si>
  <si>
    <t>ООО "Псковнефтепродукт" - филиал "Псковская нефтебаза"</t>
  </si>
  <si>
    <t>6027042337</t>
  </si>
  <si>
    <t>602703001</t>
  </si>
  <si>
    <t>ООО "Псковрегионтеплоэнерго"</t>
  </si>
  <si>
    <t>6027069804</t>
  </si>
  <si>
    <t>Опытная путевая машинная станция №8 Октябрьской Дирекции по ремонту пути "Путьрем" - структурное подразделение Центральной дирекции по ремонту пути -филиал ОАО "РЖД"</t>
  </si>
  <si>
    <t>602731017</t>
  </si>
  <si>
    <t>филиал ОАО "ОГК-2"-Псковская ГРЭС</t>
  </si>
  <si>
    <t>356128,Российская Федерация,Ставропольский край,Изобильненский район,п.Солнечнодольск</t>
  </si>
  <si>
    <t>г.Москва,пр.Вернадского,д101 кор.3                            (182711, Псковская область,п.Дедовичи)</t>
  </si>
  <si>
    <t>Хижняк Вячеслав Иванович</t>
  </si>
  <si>
    <t>(8-81136) 96-359</t>
  </si>
  <si>
    <t>Аганина Нина Ивановна</t>
  </si>
  <si>
    <t>(8-81136) 96-358</t>
  </si>
  <si>
    <t>Грищенко Людмила Семеновна</t>
  </si>
  <si>
    <t>Начальник финансово-экономической службы</t>
  </si>
  <si>
    <t>(8-81136) 96-355</t>
  </si>
  <si>
    <t>gls-peo@pskovgres.ru</t>
  </si>
  <si>
    <t>Отчетность представлена без НДС</t>
  </si>
  <si>
    <t>Государственный комитет Псковской области по тарифам</t>
  </si>
  <si>
    <t>приказ №32-т от 17.11.2009</t>
  </si>
  <si>
    <t>1000м3</t>
  </si>
  <si>
    <t>по договору</t>
  </si>
  <si>
    <t>Заявление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</si>
</sst>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7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6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color indexed="64"/>
      <name val="Microsoft Sans Serif"/>
      <family val="2"/>
      <charset val="204"/>
    </font>
    <font>
      <b/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color indexed="9"/>
      <name val="Arial Cyr"/>
      <charset val="204"/>
    </font>
    <font>
      <b/>
      <sz val="9"/>
      <color indexed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7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29" fillId="0" borderId="1">
      <protection locked="0"/>
    </xf>
    <xf numFmtId="177" fontId="29" fillId="0" borderId="0">
      <protection locked="0"/>
    </xf>
    <xf numFmtId="178" fontId="29" fillId="0" borderId="0">
      <protection locked="0"/>
    </xf>
    <xf numFmtId="177" fontId="29" fillId="0" borderId="0">
      <protection locked="0"/>
    </xf>
    <xf numFmtId="178" fontId="29" fillId="0" borderId="0">
      <protection locked="0"/>
    </xf>
    <xf numFmtId="179" fontId="29" fillId="0" borderId="0">
      <protection locked="0"/>
    </xf>
    <xf numFmtId="176" fontId="30" fillId="0" borderId="0">
      <protection locked="0"/>
    </xf>
    <xf numFmtId="176" fontId="30" fillId="0" borderId="0">
      <protection locked="0"/>
    </xf>
    <xf numFmtId="176" fontId="29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0" fontId="41" fillId="0" borderId="0"/>
    <xf numFmtId="0" fontId="27" fillId="0" borderId="0"/>
    <xf numFmtId="0" fontId="42" fillId="23" borderId="8" applyNumberFormat="0" applyFont="0" applyAlignment="0" applyProtection="0"/>
    <xf numFmtId="0" fontId="13" fillId="20" borderId="9" applyNumberFormat="0" applyAlignment="0" applyProtection="0"/>
    <xf numFmtId="0" fontId="43" fillId="0" borderId="0" applyNumberFormat="0">
      <alignment horizontal="left"/>
    </xf>
    <xf numFmtId="0" fontId="27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3" fontId="3" fillId="0" borderId="11"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Border="0">
      <alignment horizontal="center" vertical="center" wrapText="1"/>
    </xf>
    <xf numFmtId="173" fontId="48" fillId="24" borderId="11"/>
    <xf numFmtId="4" fontId="42" fillId="25" borderId="13" applyBorder="0">
      <alignment horizontal="right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9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55" fillId="26" borderId="0" applyFill="0">
      <alignment wrapText="1"/>
    </xf>
    <xf numFmtId="0" fontId="46" fillId="0" borderId="0">
      <alignment horizontal="center" vertical="top" wrapText="1"/>
    </xf>
    <xf numFmtId="0" fontId="7" fillId="0" borderId="0">
      <alignment horizontal="centerContinuous" vertical="center" wrapText="1"/>
    </xf>
    <xf numFmtId="167" fontId="2" fillId="26" borderId="13">
      <alignment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9" fillId="0" borderId="0"/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6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9" fillId="25" borderId="14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/>
    <xf numFmtId="164" fontId="39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9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9" fillId="0" borderId="0" applyFill="0" applyBorder="0" applyAlignment="0" applyProtection="0"/>
    <xf numFmtId="43" fontId="10" fillId="0" borderId="0" applyFont="0" applyFill="0" applyBorder="0" applyAlignment="0" applyProtection="0"/>
    <xf numFmtId="4" fontId="42" fillId="26" borderId="0" applyBorder="0">
      <alignment horizontal="right"/>
    </xf>
    <xf numFmtId="4" fontId="42" fillId="27" borderId="15" applyBorder="0">
      <alignment horizontal="right"/>
    </xf>
    <xf numFmtId="4" fontId="42" fillId="26" borderId="13" applyFont="0" applyBorder="0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9" fillId="0" borderId="0">
      <protection locked="0"/>
    </xf>
  </cellStyleXfs>
  <cellXfs count="459">
    <xf numFmtId="0" fontId="0" fillId="0" borderId="0" xfId="0"/>
    <xf numFmtId="49" fontId="42" fillId="0" borderId="0" xfId="406" applyFont="1" applyAlignment="1" applyProtection="1">
      <alignment vertical="center" wrapText="1"/>
    </xf>
    <xf numFmtId="49" fontId="53" fillId="0" borderId="0" xfId="300" applyNumberFormat="1" applyFont="1" applyAlignment="1" applyProtection="1">
      <alignment horizontal="center" vertical="center"/>
    </xf>
    <xf numFmtId="49" fontId="42" fillId="0" borderId="0" xfId="406" applyFont="1" applyAlignment="1" applyProtection="1">
      <alignment horizontal="center" vertical="center" wrapText="1"/>
    </xf>
    <xf numFmtId="49" fontId="42" fillId="0" borderId="0" xfId="406" applyFont="1" applyAlignment="1" applyProtection="1">
      <alignment vertical="top" wrapText="1"/>
    </xf>
    <xf numFmtId="49" fontId="42" fillId="0" borderId="0" xfId="406" applyFont="1" applyProtection="1">
      <alignment vertical="top"/>
    </xf>
    <xf numFmtId="49" fontId="42" fillId="28" borderId="0" xfId="406" applyFont="1" applyFill="1" applyProtection="1">
      <alignment vertical="top"/>
    </xf>
    <xf numFmtId="0" fontId="42" fillId="0" borderId="13" xfId="409" applyFont="1" applyBorder="1" applyAlignment="1" applyProtection="1">
      <alignment horizontal="center"/>
    </xf>
    <xf numFmtId="49" fontId="54" fillId="0" borderId="0" xfId="406" applyFont="1" applyAlignment="1" applyProtection="1">
      <alignment vertical="center"/>
    </xf>
    <xf numFmtId="0" fontId="54" fillId="0" borderId="0" xfId="407" applyFont="1" applyFill="1" applyAlignment="1" applyProtection="1">
      <alignment vertical="center" wrapText="1"/>
    </xf>
    <xf numFmtId="0" fontId="54" fillId="0" borderId="0" xfId="407" applyFont="1" applyFill="1" applyAlignment="1" applyProtection="1">
      <alignment horizontal="left" vertical="center" wrapText="1"/>
    </xf>
    <xf numFmtId="0" fontId="42" fillId="29" borderId="16" xfId="407" applyFont="1" applyFill="1" applyBorder="1" applyAlignment="1" applyProtection="1">
      <alignment vertical="center" wrapText="1"/>
    </xf>
    <xf numFmtId="0" fontId="42" fillId="0" borderId="17" xfId="407" applyFont="1" applyBorder="1" applyAlignment="1" applyProtection="1">
      <alignment vertical="center" wrapText="1"/>
    </xf>
    <xf numFmtId="0" fontId="42" fillId="29" borderId="17" xfId="409" applyFont="1" applyFill="1" applyBorder="1" applyAlignment="1" applyProtection="1">
      <alignment vertical="center" wrapText="1"/>
    </xf>
    <xf numFmtId="0" fontId="42" fillId="0" borderId="0" xfId="407" applyFont="1" applyAlignment="1" applyProtection="1">
      <alignment vertical="center" wrapText="1"/>
    </xf>
    <xf numFmtId="0" fontId="42" fillId="29" borderId="18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horizontal="center" vertical="center" wrapText="1"/>
    </xf>
    <xf numFmtId="0" fontId="42" fillId="0" borderId="0" xfId="409" applyFont="1" applyFill="1" applyBorder="1" applyAlignment="1" applyProtection="1">
      <alignment horizontal="center" vertical="center" wrapText="1"/>
    </xf>
    <xf numFmtId="0" fontId="54" fillId="29" borderId="18" xfId="415" applyNumberFormat="1" applyFont="1" applyFill="1" applyBorder="1" applyAlignment="1" applyProtection="1">
      <alignment horizontal="center" vertical="center" wrapText="1"/>
    </xf>
    <xf numFmtId="0" fontId="54" fillId="29" borderId="0" xfId="415" applyNumberFormat="1" applyFont="1" applyFill="1" applyBorder="1" applyAlignment="1" applyProtection="1">
      <alignment horizontal="center" vertical="center" wrapText="1"/>
    </xf>
    <xf numFmtId="0" fontId="42" fillId="30" borderId="19" xfId="415" applyNumberFormat="1" applyFont="1" applyFill="1" applyBorder="1" applyAlignment="1" applyProtection="1">
      <alignment horizontal="center" vertical="center" wrapText="1"/>
      <protection locked="0"/>
    </xf>
    <xf numFmtId="49" fontId="47" fillId="29" borderId="0" xfId="415" applyNumberFormat="1" applyFont="1" applyFill="1" applyBorder="1" applyAlignment="1" applyProtection="1">
      <alignment horizontal="center" vertical="center" wrapText="1"/>
    </xf>
    <xf numFmtId="14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0" xfId="415" applyNumberFormat="1" applyFont="1" applyFill="1" applyBorder="1" applyAlignment="1" applyProtection="1">
      <alignment horizontal="center" vertical="center" wrapText="1"/>
    </xf>
    <xf numFmtId="0" fontId="42" fillId="29" borderId="0" xfId="409" applyNumberFormat="1" applyFont="1" applyFill="1" applyBorder="1" applyAlignment="1" applyProtection="1">
      <alignment vertical="center" wrapText="1"/>
    </xf>
    <xf numFmtId="0" fontId="42" fillId="0" borderId="0" xfId="407" applyFont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horizontal="center" vertical="center" wrapText="1"/>
    </xf>
    <xf numFmtId="0" fontId="54" fillId="0" borderId="0" xfId="407" applyFont="1" applyFill="1" applyBorder="1" applyAlignment="1" applyProtection="1">
      <alignment vertical="center" wrapText="1"/>
    </xf>
    <xf numFmtId="49" fontId="54" fillId="0" borderId="0" xfId="415" applyNumberFormat="1" applyFont="1" applyFill="1" applyBorder="1" applyAlignment="1" applyProtection="1">
      <alignment horizontal="left" vertical="center" wrapText="1"/>
    </xf>
    <xf numFmtId="49" fontId="42" fillId="29" borderId="18" xfId="415" applyNumberFormat="1" applyFont="1" applyFill="1" applyBorder="1" applyAlignment="1" applyProtection="1">
      <alignment horizontal="center" vertical="center" wrapText="1"/>
    </xf>
    <xf numFmtId="49" fontId="42" fillId="29" borderId="13" xfId="415" applyNumberFormat="1" applyFont="1" applyFill="1" applyBorder="1" applyAlignment="1" applyProtection="1">
      <alignment horizontal="center" vertical="center" wrapText="1"/>
    </xf>
    <xf numFmtId="0" fontId="42" fillId="29" borderId="20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horizontal="center" vertical="center" wrapText="1"/>
    </xf>
    <xf numFmtId="0" fontId="42" fillId="0" borderId="0" xfId="407" applyFont="1" applyFill="1" applyAlignment="1" applyProtection="1">
      <alignment horizontal="center" vertical="center" wrapText="1"/>
    </xf>
    <xf numFmtId="0" fontId="42" fillId="0" borderId="0" xfId="407" applyFont="1" applyAlignment="1" applyProtection="1">
      <alignment horizontal="center" vertical="center" wrapText="1"/>
    </xf>
    <xf numFmtId="0" fontId="42" fillId="0" borderId="0" xfId="407" applyFont="1" applyFill="1" applyAlignment="1" applyProtection="1">
      <alignment vertical="center" wrapText="1"/>
    </xf>
    <xf numFmtId="0" fontId="52" fillId="29" borderId="14" xfId="411" applyNumberFormat="1" applyFont="1" applyFill="1" applyBorder="1" applyAlignment="1" applyProtection="1">
      <alignment horizontal="center" vertical="center" wrapText="1"/>
    </xf>
    <xf numFmtId="0" fontId="54" fillId="0" borderId="0" xfId="407" applyFont="1" applyAlignment="1" applyProtection="1">
      <alignment vertical="center" wrapText="1"/>
    </xf>
    <xf numFmtId="0" fontId="54" fillId="0" borderId="0" xfId="407" applyFont="1" applyAlignment="1" applyProtection="1">
      <alignment horizontal="center" vertical="center" wrapText="1"/>
    </xf>
    <xf numFmtId="0" fontId="42" fillId="29" borderId="0" xfId="415" applyNumberFormat="1" applyFont="1" applyFill="1" applyBorder="1" applyAlignment="1" applyProtection="1">
      <alignment horizontal="center" vertical="center" wrapText="1"/>
    </xf>
    <xf numFmtId="0" fontId="47" fillId="30" borderId="19" xfId="409" applyFont="1" applyFill="1" applyBorder="1" applyAlignment="1" applyProtection="1">
      <alignment horizontal="center" vertical="center" wrapText="1"/>
      <protection locked="0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13" xfId="409" applyFont="1" applyFill="1" applyBorder="1" applyAlignment="1" applyProtection="1">
      <alignment horizontal="center" vertical="center" wrapText="1"/>
    </xf>
    <xf numFmtId="49" fontId="42" fillId="0" borderId="0" xfId="404" applyNumberFormat="1" applyProtection="1">
      <alignment vertical="top"/>
    </xf>
    <xf numFmtId="0" fontId="57" fillId="0" borderId="0" xfId="407" applyFont="1" applyAlignment="1" applyProtection="1">
      <alignment vertical="center" wrapText="1"/>
    </xf>
    <xf numFmtId="49" fontId="54" fillId="0" borderId="0" xfId="415" applyNumberFormat="1" applyFont="1" applyAlignment="1" applyProtection="1">
      <alignment horizontal="center" vertical="center" wrapText="1"/>
    </xf>
    <xf numFmtId="49" fontId="54" fillId="0" borderId="0" xfId="415" applyNumberFormat="1" applyFont="1" applyAlignment="1" applyProtection="1">
      <alignment horizontal="center" vertical="center"/>
    </xf>
    <xf numFmtId="49" fontId="42" fillId="29" borderId="23" xfId="415" applyNumberFormat="1" applyFont="1" applyFill="1" applyBorder="1" applyAlignment="1" applyProtection="1">
      <alignment horizontal="center" vertical="center" wrapText="1"/>
    </xf>
    <xf numFmtId="0" fontId="42" fillId="30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25" xfId="415" applyNumberFormat="1" applyFont="1" applyFill="1" applyBorder="1" applyAlignment="1" applyProtection="1">
      <alignment horizontal="center" vertical="center" wrapText="1"/>
    </xf>
    <xf numFmtId="0" fontId="42" fillId="29" borderId="26" xfId="415" applyNumberFormat="1" applyFont="1" applyFill="1" applyBorder="1" applyAlignment="1" applyProtection="1">
      <alignment horizontal="center" vertical="center" wrapText="1"/>
    </xf>
    <xf numFmtId="0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3" xfId="407" applyFont="1" applyFill="1" applyBorder="1" applyAlignment="1" applyProtection="1">
      <alignment horizontal="center" vertical="center" wrapText="1"/>
    </xf>
    <xf numFmtId="49" fontId="42" fillId="30" borderId="28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09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299" applyNumberFormat="1" applyFont="1" applyAlignment="1" applyProtection="1">
      <alignment horizontal="center" vertical="center"/>
    </xf>
    <xf numFmtId="49" fontId="42" fillId="25" borderId="30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31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9" xfId="415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415" applyNumberFormat="1" applyFont="1" applyFill="1" applyBorder="1" applyAlignment="1" applyProtection="1">
      <alignment horizontal="center" vertical="center" wrapText="1"/>
    </xf>
    <xf numFmtId="49" fontId="42" fillId="0" borderId="0" xfId="405" applyProtection="1">
      <alignment vertical="top"/>
    </xf>
    <xf numFmtId="49" fontId="42" fillId="0" borderId="0" xfId="405" applyBorder="1" applyProtection="1">
      <alignment vertical="top"/>
    </xf>
    <xf numFmtId="49" fontId="42" fillId="29" borderId="16" xfId="405" applyFill="1" applyBorder="1" applyProtection="1">
      <alignment vertical="top"/>
    </xf>
    <xf numFmtId="49" fontId="42" fillId="29" borderId="17" xfId="405" applyFill="1" applyBorder="1" applyProtection="1">
      <alignment vertical="top"/>
    </xf>
    <xf numFmtId="49" fontId="42" fillId="29" borderId="18" xfId="405" applyFill="1" applyBorder="1" applyProtection="1">
      <alignment vertical="top"/>
    </xf>
    <xf numFmtId="49" fontId="42" fillId="29" borderId="0" xfId="405" applyFill="1" applyBorder="1" applyProtection="1">
      <alignment vertical="top"/>
    </xf>
    <xf numFmtId="0" fontId="52" fillId="29" borderId="0" xfId="411" applyNumberFormat="1" applyFont="1" applyFill="1" applyBorder="1" applyAlignment="1" applyProtection="1">
      <alignment horizontal="center" vertical="center" wrapText="1"/>
    </xf>
    <xf numFmtId="49" fontId="42" fillId="29" borderId="14" xfId="405" applyFill="1" applyBorder="1" applyProtection="1">
      <alignment vertical="top"/>
    </xf>
    <xf numFmtId="49" fontId="42" fillId="29" borderId="20" xfId="405" applyFill="1" applyBorder="1" applyProtection="1">
      <alignment vertical="top"/>
    </xf>
    <xf numFmtId="49" fontId="42" fillId="29" borderId="21" xfId="405" applyFill="1" applyBorder="1" applyProtection="1">
      <alignment vertical="top"/>
    </xf>
    <xf numFmtId="49" fontId="42" fillId="29" borderId="32" xfId="405" applyFill="1" applyBorder="1" applyProtection="1">
      <alignment vertical="top"/>
    </xf>
    <xf numFmtId="49" fontId="42" fillId="0" borderId="0" xfId="403" applyFont="1" applyProtection="1">
      <alignment vertical="top"/>
    </xf>
    <xf numFmtId="49" fontId="42" fillId="0" borderId="0" xfId="403" applyFont="1" applyAlignment="1" applyProtection="1">
      <alignment horizontal="center" vertical="top"/>
    </xf>
    <xf numFmtId="0" fontId="42" fillId="0" borderId="0" xfId="413" applyFont="1" applyAlignment="1" applyProtection="1">
      <alignment horizontal="center" vertical="center"/>
    </xf>
    <xf numFmtId="49" fontId="47" fillId="29" borderId="12" xfId="403" applyFont="1" applyFill="1" applyBorder="1" applyAlignment="1" applyProtection="1">
      <alignment horizontal="center" vertical="center"/>
    </xf>
    <xf numFmtId="49" fontId="47" fillId="29" borderId="33" xfId="403" applyFont="1" applyFill="1" applyBorder="1" applyAlignment="1" applyProtection="1">
      <alignment horizontal="center" vertical="center"/>
    </xf>
    <xf numFmtId="49" fontId="47" fillId="29" borderId="34" xfId="403" applyFont="1" applyFill="1" applyBorder="1" applyAlignment="1" applyProtection="1">
      <alignment horizontal="center" vertical="center"/>
    </xf>
    <xf numFmtId="49" fontId="42" fillId="0" borderId="0" xfId="403" applyProtection="1">
      <alignment vertical="top"/>
    </xf>
    <xf numFmtId="49" fontId="47" fillId="0" borderId="0" xfId="403" applyFont="1" applyProtection="1">
      <alignment vertical="top"/>
    </xf>
    <xf numFmtId="0" fontId="60" fillId="31" borderId="35" xfId="410" applyFont="1" applyFill="1" applyBorder="1" applyProtection="1"/>
    <xf numFmtId="0" fontId="60" fillId="31" borderId="36" xfId="410" applyFont="1" applyFill="1" applyBorder="1" applyProtection="1"/>
    <xf numFmtId="0" fontId="59" fillId="31" borderId="36" xfId="299" applyFont="1" applyFill="1" applyBorder="1" applyAlignment="1" applyProtection="1">
      <alignment vertical="center"/>
    </xf>
    <xf numFmtId="0" fontId="60" fillId="31" borderId="31" xfId="410" applyFont="1" applyFill="1" applyBorder="1" applyAlignment="1" applyProtection="1">
      <alignment horizontal="center"/>
    </xf>
    <xf numFmtId="0" fontId="42" fillId="29" borderId="37" xfId="0" applyFont="1" applyFill="1" applyBorder="1" applyAlignment="1" applyProtection="1">
      <alignment horizontal="center" vertical="center"/>
    </xf>
    <xf numFmtId="0" fontId="42" fillId="0" borderId="0" xfId="0" applyFont="1" applyProtection="1"/>
    <xf numFmtId="0" fontId="47" fillId="0" borderId="0" xfId="0" applyFont="1" applyProtection="1"/>
    <xf numFmtId="0" fontId="42" fillId="29" borderId="16" xfId="0" applyFont="1" applyFill="1" applyBorder="1" applyProtection="1"/>
    <xf numFmtId="0" fontId="42" fillId="29" borderId="17" xfId="0" applyFont="1" applyFill="1" applyBorder="1" applyProtection="1"/>
    <xf numFmtId="0" fontId="42" fillId="29" borderId="38" xfId="0" applyFont="1" applyFill="1" applyBorder="1" applyProtection="1"/>
    <xf numFmtId="0" fontId="42" fillId="29" borderId="18" xfId="0" applyFont="1" applyFill="1" applyBorder="1" applyProtection="1"/>
    <xf numFmtId="0" fontId="47" fillId="29" borderId="0" xfId="0" applyFont="1" applyFill="1" applyBorder="1" applyAlignment="1" applyProtection="1">
      <alignment horizontal="center" wrapText="1"/>
    </xf>
    <xf numFmtId="0" fontId="47" fillId="29" borderId="14" xfId="0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47" fillId="0" borderId="0" xfId="0" applyFont="1" applyAlignment="1" applyProtection="1"/>
    <xf numFmtId="0" fontId="42" fillId="0" borderId="0" xfId="0" applyFont="1" applyAlignment="1" applyProtection="1">
      <alignment wrapText="1"/>
    </xf>
    <xf numFmtId="0" fontId="42" fillId="29" borderId="18" xfId="0" applyFont="1" applyFill="1" applyBorder="1" applyAlignment="1" applyProtection="1">
      <alignment wrapText="1"/>
    </xf>
    <xf numFmtId="0" fontId="47" fillId="29" borderId="14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29" borderId="25" xfId="0" applyFont="1" applyFill="1" applyBorder="1" applyAlignment="1" applyProtection="1">
      <alignment horizontal="center" vertical="center" wrapText="1"/>
    </xf>
    <xf numFmtId="0" fontId="47" fillId="29" borderId="39" xfId="0" applyFont="1" applyFill="1" applyBorder="1" applyAlignment="1" applyProtection="1">
      <alignment horizontal="center" vertical="center" wrapText="1"/>
    </xf>
    <xf numFmtId="0" fontId="47" fillId="29" borderId="19" xfId="0" applyFont="1" applyFill="1" applyBorder="1" applyAlignment="1" applyProtection="1">
      <alignment horizontal="center" vertical="center" wrapText="1"/>
    </xf>
    <xf numFmtId="0" fontId="58" fillId="29" borderId="40" xfId="0" applyFont="1" applyFill="1" applyBorder="1" applyAlignment="1" applyProtection="1">
      <alignment horizontal="center" vertical="center" wrapText="1"/>
    </xf>
    <xf numFmtId="0" fontId="58" fillId="29" borderId="41" xfId="0" applyFont="1" applyFill="1" applyBorder="1" applyAlignment="1" applyProtection="1">
      <alignment horizontal="center" vertical="center" wrapText="1"/>
    </xf>
    <xf numFmtId="0" fontId="58" fillId="29" borderId="4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right" vertical="top"/>
    </xf>
    <xf numFmtId="0" fontId="42" fillId="29" borderId="18" xfId="0" applyFont="1" applyFill="1" applyBorder="1" applyAlignment="1" applyProtection="1">
      <alignment horizontal="right" vertical="top"/>
    </xf>
    <xf numFmtId="0" fontId="42" fillId="29" borderId="43" xfId="0" applyFont="1" applyFill="1" applyBorder="1" applyAlignment="1" applyProtection="1">
      <alignment horizontal="center" vertical="center"/>
    </xf>
    <xf numFmtId="0" fontId="42" fillId="29" borderId="44" xfId="0" applyFont="1" applyFill="1" applyBorder="1" applyAlignment="1" applyProtection="1">
      <alignment vertical="center" wrapText="1"/>
    </xf>
    <xf numFmtId="0" fontId="42" fillId="29" borderId="14" xfId="0" applyFont="1" applyFill="1" applyBorder="1" applyProtection="1"/>
    <xf numFmtId="0" fontId="42" fillId="29" borderId="13" xfId="0" applyFont="1" applyFill="1" applyBorder="1" applyAlignment="1" applyProtection="1">
      <alignment vertical="center" wrapText="1"/>
    </xf>
    <xf numFmtId="0" fontId="42" fillId="29" borderId="27" xfId="0" applyFont="1" applyFill="1" applyBorder="1" applyAlignment="1" applyProtection="1">
      <alignment horizontal="center" vertical="center"/>
    </xf>
    <xf numFmtId="0" fontId="42" fillId="29" borderId="23" xfId="0" applyFont="1" applyFill="1" applyBorder="1" applyAlignment="1" applyProtection="1">
      <alignment vertical="center" wrapText="1"/>
    </xf>
    <xf numFmtId="0" fontId="42" fillId="29" borderId="20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wrapText="1"/>
    </xf>
    <xf numFmtId="0" fontId="42" fillId="29" borderId="21" xfId="0" applyFont="1" applyFill="1" applyBorder="1" applyProtection="1"/>
    <xf numFmtId="0" fontId="42" fillId="29" borderId="32" xfId="0" applyFont="1" applyFill="1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Font="1" applyFill="1" applyBorder="1" applyProtection="1"/>
    <xf numFmtId="0" fontId="42" fillId="29" borderId="45" xfId="0" applyFont="1" applyFill="1" applyBorder="1" applyAlignment="1" applyProtection="1">
      <alignment vertical="center" wrapText="1"/>
    </xf>
    <xf numFmtId="0" fontId="59" fillId="29" borderId="0" xfId="299" applyFont="1" applyFill="1" applyAlignment="1" applyProtection="1"/>
    <xf numFmtId="49" fontId="42" fillId="29" borderId="37" xfId="0" applyNumberFormat="1" applyFont="1" applyFill="1" applyBorder="1" applyAlignment="1" applyProtection="1">
      <alignment horizontal="center" vertical="center"/>
    </xf>
    <xf numFmtId="0" fontId="42" fillId="29" borderId="46" xfId="0" applyFont="1" applyFill="1" applyBorder="1" applyAlignment="1" applyProtection="1">
      <alignment horizontal="center" vertical="center" wrapText="1"/>
    </xf>
    <xf numFmtId="4" fontId="42" fillId="26" borderId="24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29" borderId="16" xfId="0" applyFont="1" applyFill="1" applyBorder="1" applyAlignment="1" applyProtection="1">
      <alignment horizontal="center" vertical="center" wrapText="1"/>
    </xf>
    <xf numFmtId="0" fontId="42" fillId="0" borderId="0" xfId="0" applyFont="1" applyBorder="1" applyProtection="1"/>
    <xf numFmtId="49" fontId="42" fillId="29" borderId="27" xfId="0" applyNumberFormat="1" applyFont="1" applyFill="1" applyBorder="1" applyAlignment="1" applyProtection="1">
      <alignment horizontal="center" vertical="center"/>
    </xf>
    <xf numFmtId="0" fontId="42" fillId="29" borderId="47" xfId="0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Protection="1"/>
    <xf numFmtId="4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48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/>
      <protection locked="0"/>
    </xf>
    <xf numFmtId="4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0" xfId="406" applyProtection="1">
      <alignment vertical="top"/>
    </xf>
    <xf numFmtId="3" fontId="42" fillId="25" borderId="49" xfId="0" applyNumberFormat="1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</xf>
    <xf numFmtId="0" fontId="42" fillId="27" borderId="50" xfId="0" applyNumberFormat="1" applyFont="1" applyFill="1" applyBorder="1" applyAlignment="1" applyProtection="1">
      <alignment horizontal="left" vertical="center" wrapText="1"/>
    </xf>
    <xf numFmtId="0" fontId="59" fillId="32" borderId="28" xfId="299" applyFont="1" applyFill="1" applyBorder="1" applyAlignment="1" applyProtection="1">
      <alignment horizontal="center" vertical="center"/>
    </xf>
    <xf numFmtId="0" fontId="42" fillId="29" borderId="13" xfId="0" applyNumberFormat="1" applyFont="1" applyFill="1" applyBorder="1" applyAlignment="1" applyProtection="1">
      <alignment horizontal="left" vertical="center" wrapText="1"/>
    </xf>
    <xf numFmtId="0" fontId="59" fillId="32" borderId="24" xfId="299" applyFont="1" applyFill="1" applyBorder="1" applyAlignment="1" applyProtection="1">
      <alignment horizontal="center" vertical="center"/>
    </xf>
    <xf numFmtId="0" fontId="42" fillId="27" borderId="37" xfId="0" applyFont="1" applyFill="1" applyBorder="1" applyAlignment="1" applyProtection="1">
      <alignment horizontal="center" vertical="center"/>
    </xf>
    <xf numFmtId="0" fontId="42" fillId="27" borderId="13" xfId="0" applyNumberFormat="1" applyFont="1" applyFill="1" applyBorder="1" applyAlignment="1" applyProtection="1">
      <alignment horizontal="left" vertical="center" wrapText="1"/>
    </xf>
    <xf numFmtId="0" fontId="42" fillId="27" borderId="27" xfId="0" applyFont="1" applyFill="1" applyBorder="1" applyAlignment="1" applyProtection="1">
      <alignment horizontal="center" vertical="center"/>
    </xf>
    <xf numFmtId="0" fontId="59" fillId="32" borderId="29" xfId="299" applyFont="1" applyFill="1" applyBorder="1" applyAlignment="1" applyProtection="1">
      <alignment horizontal="center" vertical="center"/>
    </xf>
    <xf numFmtId="0" fontId="59" fillId="0" borderId="0" xfId="299" applyFont="1" applyAlignment="1" applyProtection="1"/>
    <xf numFmtId="0" fontId="0" fillId="29" borderId="51" xfId="0" applyFill="1" applyBorder="1"/>
    <xf numFmtId="0" fontId="59" fillId="29" borderId="51" xfId="299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wrapText="1"/>
    </xf>
    <xf numFmtId="0" fontId="47" fillId="33" borderId="0" xfId="0" applyFont="1" applyFill="1" applyBorder="1" applyAlignment="1" applyProtection="1">
      <alignment horizontal="center" vertical="center" wrapText="1"/>
    </xf>
    <xf numFmtId="0" fontId="47" fillId="29" borderId="0" xfId="0" applyFont="1" applyFill="1" applyBorder="1" applyAlignment="1" applyProtection="1">
      <alignment horizontal="center" vertical="center" wrapText="1"/>
    </xf>
    <xf numFmtId="0" fontId="58" fillId="29" borderId="0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vertical="center" wrapText="1"/>
    </xf>
    <xf numFmtId="0" fontId="42" fillId="0" borderId="13" xfId="0" applyFont="1" applyFill="1" applyBorder="1" applyAlignment="1" applyProtection="1">
      <alignment horizontal="left" vertical="center" wrapText="1" indent="2"/>
    </xf>
    <xf numFmtId="2" fontId="42" fillId="25" borderId="46" xfId="0" applyNumberFormat="1" applyFont="1" applyFill="1" applyBorder="1" applyAlignment="1" applyProtection="1">
      <alignment horizontal="center" vertical="center"/>
      <protection locked="0"/>
    </xf>
    <xf numFmtId="0" fontId="42" fillId="29" borderId="13" xfId="0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60" fillId="31" borderId="0" xfId="410" applyFont="1" applyFill="1" applyBorder="1" applyAlignment="1" applyProtection="1">
      <alignment horizontal="center"/>
    </xf>
    <xf numFmtId="49" fontId="42" fillId="29" borderId="52" xfId="0" applyNumberFormat="1" applyFont="1" applyFill="1" applyBorder="1" applyAlignment="1" applyProtection="1">
      <alignment horizontal="center" vertical="center"/>
    </xf>
    <xf numFmtId="0" fontId="42" fillId="29" borderId="40" xfId="0" applyFont="1" applyFill="1" applyBorder="1" applyAlignment="1" applyProtection="1">
      <alignment horizontal="center" vertical="center"/>
    </xf>
    <xf numFmtId="0" fontId="42" fillId="29" borderId="41" xfId="0" applyFont="1" applyFill="1" applyBorder="1" applyAlignment="1" applyProtection="1">
      <alignment vertical="center" wrapText="1"/>
    </xf>
    <xf numFmtId="0" fontId="42" fillId="29" borderId="52" xfId="0" applyFont="1" applyFill="1" applyBorder="1" applyAlignment="1" applyProtection="1">
      <alignment horizontal="center" vertical="center"/>
    </xf>
    <xf numFmtId="49" fontId="42" fillId="25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25" borderId="21" xfId="0" applyNumberFormat="1" applyFont="1" applyFill="1" applyBorder="1" applyAlignment="1" applyProtection="1">
      <alignment horizontal="center" vertical="center"/>
      <protection locked="0"/>
    </xf>
    <xf numFmtId="49" fontId="42" fillId="25" borderId="36" xfId="0" applyNumberFormat="1" applyFont="1" applyFill="1" applyBorder="1" applyAlignment="1" applyProtection="1">
      <alignment horizontal="center" vertical="center"/>
      <protection locked="0"/>
    </xf>
    <xf numFmtId="2" fontId="42" fillId="25" borderId="36" xfId="0" applyNumberFormat="1" applyFont="1" applyFill="1" applyBorder="1" applyAlignment="1" applyProtection="1">
      <alignment horizontal="center" vertical="center"/>
      <protection locked="0"/>
    </xf>
    <xf numFmtId="4" fontId="42" fillId="26" borderId="46" xfId="0" applyNumberFormat="1" applyFont="1" applyFill="1" applyBorder="1" applyAlignment="1" applyProtection="1">
      <alignment horizontal="center" vertical="center"/>
    </xf>
    <xf numFmtId="4" fontId="42" fillId="25" borderId="36" xfId="0" applyNumberFormat="1" applyFont="1" applyFill="1" applyBorder="1" applyAlignment="1" applyProtection="1">
      <alignment horizontal="center" vertical="center"/>
      <protection locked="0"/>
    </xf>
    <xf numFmtId="0" fontId="42" fillId="30" borderId="45" xfId="0" applyFont="1" applyFill="1" applyBorder="1" applyAlignment="1" applyProtection="1">
      <alignment horizontal="left" vertical="center" wrapText="1" indent="1"/>
      <protection locked="0"/>
    </xf>
    <xf numFmtId="4" fontId="42" fillId="26" borderId="16" xfId="0" applyNumberFormat="1" applyFont="1" applyFill="1" applyBorder="1" applyAlignment="1" applyProtection="1">
      <alignment horizontal="center" vertical="center"/>
    </xf>
    <xf numFmtId="0" fontId="60" fillId="31" borderId="36" xfId="410" applyFont="1" applyFill="1" applyBorder="1" applyAlignment="1" applyProtection="1">
      <alignment horizontal="center"/>
    </xf>
    <xf numFmtId="4" fontId="42" fillId="26" borderId="20" xfId="0" applyNumberFormat="1" applyFont="1" applyFill="1" applyBorder="1" applyAlignment="1" applyProtection="1">
      <alignment horizontal="center" vertical="center"/>
    </xf>
    <xf numFmtId="4" fontId="42" fillId="25" borderId="17" xfId="0" applyNumberFormat="1" applyFont="1" applyFill="1" applyBorder="1" applyAlignment="1" applyProtection="1">
      <alignment horizontal="center" vertical="center"/>
      <protection locked="0"/>
    </xf>
    <xf numFmtId="4" fontId="42" fillId="26" borderId="47" xfId="0" applyNumberFormat="1" applyFont="1" applyFill="1" applyBorder="1" applyAlignment="1" applyProtection="1">
      <alignment horizontal="center" vertical="center"/>
    </xf>
    <xf numFmtId="0" fontId="42" fillId="29" borderId="0" xfId="0" applyFont="1" applyFill="1" applyBorder="1" applyProtection="1"/>
    <xf numFmtId="49" fontId="42" fillId="0" borderId="37" xfId="0" applyNumberFormat="1" applyFont="1" applyFill="1" applyBorder="1" applyAlignment="1" applyProtection="1">
      <alignment horizontal="center" vertical="center"/>
    </xf>
    <xf numFmtId="49" fontId="42" fillId="0" borderId="43" xfId="0" applyNumberFormat="1" applyFont="1" applyFill="1" applyBorder="1" applyAlignment="1" applyProtection="1">
      <alignment horizontal="center" vertical="center"/>
    </xf>
    <xf numFmtId="49" fontId="42" fillId="0" borderId="52" xfId="0" applyNumberFormat="1" applyFont="1" applyFill="1" applyBorder="1" applyAlignment="1" applyProtection="1">
      <alignment horizontal="center" vertical="center"/>
    </xf>
    <xf numFmtId="49" fontId="42" fillId="0" borderId="27" xfId="0" applyNumberFormat="1" applyFont="1" applyFill="1" applyBorder="1" applyAlignment="1" applyProtection="1">
      <alignment horizontal="center" vertical="center"/>
    </xf>
    <xf numFmtId="0" fontId="42" fillId="29" borderId="36" xfId="0" applyFont="1" applyFill="1" applyBorder="1" applyProtection="1"/>
    <xf numFmtId="0" fontId="42" fillId="0" borderId="21" xfId="0" applyFont="1" applyBorder="1" applyProtection="1"/>
    <xf numFmtId="0" fontId="58" fillId="29" borderId="25" xfId="0" applyFont="1" applyFill="1" applyBorder="1" applyAlignment="1" applyProtection="1">
      <alignment horizontal="center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2" fillId="29" borderId="25" xfId="409" applyFont="1" applyFill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vertical="center" wrapText="1"/>
    </xf>
    <xf numFmtId="0" fontId="42" fillId="33" borderId="38" xfId="407" applyFont="1" applyFill="1" applyBorder="1" applyAlignment="1" applyProtection="1">
      <alignment vertical="center" wrapText="1"/>
    </xf>
    <xf numFmtId="0" fontId="42" fillId="33" borderId="14" xfId="407" applyFont="1" applyFill="1" applyBorder="1" applyAlignment="1" applyProtection="1">
      <alignment vertical="center" wrapText="1"/>
    </xf>
    <xf numFmtId="0" fontId="42" fillId="33" borderId="32" xfId="407" applyFont="1" applyFill="1" applyBorder="1" applyAlignment="1" applyProtection="1">
      <alignment vertical="center" wrapText="1"/>
    </xf>
    <xf numFmtId="49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33" xfId="387" applyFont="1" applyFill="1" applyBorder="1" applyAlignment="1" applyProtection="1">
      <alignment horizontal="center" vertical="center" wrapText="1"/>
    </xf>
    <xf numFmtId="49" fontId="42" fillId="25" borderId="24" xfId="387" applyNumberFormat="1" applyFont="1" applyFill="1" applyBorder="1" applyAlignment="1" applyProtection="1">
      <alignment vertical="center" wrapText="1"/>
      <protection locked="0"/>
    </xf>
    <xf numFmtId="14" fontId="42" fillId="25" borderId="13" xfId="387" applyNumberFormat="1" applyFont="1" applyFill="1" applyBorder="1" applyAlignment="1" applyProtection="1">
      <alignment vertical="center" wrapText="1"/>
      <protection locked="0"/>
    </xf>
    <xf numFmtId="49" fontId="42" fillId="25" borderId="13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13" xfId="387" applyNumberFormat="1" applyFont="1" applyFill="1" applyBorder="1" applyAlignment="1" applyProtection="1">
      <alignment vertical="center" wrapText="1"/>
      <protection locked="0"/>
    </xf>
    <xf numFmtId="0" fontId="59" fillId="33" borderId="0" xfId="299" applyFont="1" applyFill="1" applyBorder="1" applyAlignment="1" applyProtection="1"/>
    <xf numFmtId="0" fontId="42" fillId="33" borderId="18" xfId="0" applyFont="1" applyFill="1" applyBorder="1" applyAlignment="1" applyProtection="1">
      <alignment horizontal="right" vertical="top"/>
    </xf>
    <xf numFmtId="0" fontId="42" fillId="33" borderId="18" xfId="0" applyFont="1" applyFill="1" applyBorder="1" applyProtection="1"/>
    <xf numFmtId="0" fontId="42" fillId="33" borderId="20" xfId="0" applyFont="1" applyFill="1" applyBorder="1" applyProtection="1"/>
    <xf numFmtId="0" fontId="42" fillId="33" borderId="21" xfId="0" applyFont="1" applyFill="1" applyBorder="1" applyProtection="1"/>
    <xf numFmtId="0" fontId="42" fillId="33" borderId="32" xfId="0" applyFont="1" applyFill="1" applyBorder="1" applyProtection="1"/>
    <xf numFmtId="49" fontId="42" fillId="0" borderId="24" xfId="0" applyNumberFormat="1" applyFont="1" applyFill="1" applyBorder="1" applyAlignment="1" applyProtection="1">
      <alignment horizontal="center" vertical="center" wrapText="1" shrinkToFit="1"/>
    </xf>
    <xf numFmtId="49" fontId="42" fillId="0" borderId="24" xfId="0" applyNumberFormat="1" applyFont="1" applyFill="1" applyBorder="1" applyAlignment="1" applyProtection="1">
      <alignment horizontal="center" vertical="center"/>
    </xf>
    <xf numFmtId="2" fontId="42" fillId="0" borderId="24" xfId="0" applyNumberFormat="1" applyFont="1" applyFill="1" applyBorder="1" applyAlignment="1" applyProtection="1">
      <alignment horizontal="center" vertical="center"/>
    </xf>
    <xf numFmtId="49" fontId="60" fillId="31" borderId="35" xfId="410" applyNumberFormat="1" applyFont="1" applyFill="1" applyBorder="1" applyProtection="1"/>
    <xf numFmtId="3" fontId="42" fillId="25" borderId="42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9" xfId="407" applyFont="1" applyFill="1" applyBorder="1" applyAlignment="1" applyProtection="1">
      <alignment horizontal="center" vertical="center" wrapText="1"/>
      <protection locked="0"/>
    </xf>
    <xf numFmtId="0" fontId="47" fillId="29" borderId="34" xfId="387" applyFont="1" applyFill="1" applyBorder="1" applyAlignment="1" applyProtection="1">
      <alignment horizontal="center" vertical="center" wrapText="1"/>
    </xf>
    <xf numFmtId="0" fontId="59" fillId="0" borderId="0" xfId="299" applyFont="1" applyAlignment="1" applyProtection="1">
      <alignment vertical="center"/>
    </xf>
    <xf numFmtId="49" fontId="47" fillId="25" borderId="36" xfId="0" applyNumberFormat="1" applyFont="1" applyFill="1" applyBorder="1" applyAlignment="1" applyProtection="1">
      <alignment horizontal="center" vertical="center"/>
      <protection locked="0"/>
    </xf>
    <xf numFmtId="0" fontId="59" fillId="29" borderId="14" xfId="299" applyFont="1" applyFill="1" applyBorder="1" applyAlignment="1" applyProtection="1">
      <alignment horizontal="center" vertical="center"/>
    </xf>
    <xf numFmtId="0" fontId="42" fillId="0" borderId="45" xfId="0" applyFont="1" applyFill="1" applyBorder="1" applyAlignment="1" applyProtection="1">
      <alignment horizontal="left" vertical="center" wrapText="1" indent="1"/>
    </xf>
    <xf numFmtId="0" fontId="42" fillId="0" borderId="13" xfId="0" applyFont="1" applyFill="1" applyBorder="1" applyAlignment="1" applyProtection="1">
      <alignment horizontal="left" vertical="center" wrapText="1"/>
    </xf>
    <xf numFmtId="0" fontId="47" fillId="0" borderId="45" xfId="0" applyFont="1" applyFill="1" applyBorder="1" applyAlignment="1" applyProtection="1">
      <alignment horizontal="left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49" fontId="42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4" xfId="0" applyNumberFormat="1" applyFont="1" applyFill="1" applyBorder="1" applyAlignment="1" applyProtection="1">
      <alignment horizontal="center" vertical="center"/>
    </xf>
    <xf numFmtId="2" fontId="42" fillId="0" borderId="54" xfId="0" applyNumberFormat="1" applyFont="1" applyFill="1" applyBorder="1" applyAlignment="1" applyProtection="1">
      <alignment horizontal="center" vertical="center"/>
    </xf>
    <xf numFmtId="4" fontId="42" fillId="25" borderId="54" xfId="0" applyNumberFormat="1" applyFont="1" applyFill="1" applyBorder="1" applyAlignment="1" applyProtection="1">
      <alignment horizontal="center" vertical="center"/>
      <protection locked="0"/>
    </xf>
    <xf numFmtId="0" fontId="60" fillId="31" borderId="55" xfId="410" applyFont="1" applyFill="1" applyBorder="1" applyAlignment="1" applyProtection="1">
      <alignment horizontal="center"/>
    </xf>
    <xf numFmtId="4" fontId="42" fillId="26" borderId="54" xfId="0" applyNumberFormat="1" applyFont="1" applyFill="1" applyBorder="1" applyAlignment="1" applyProtection="1">
      <alignment horizontal="center" vertical="center"/>
    </xf>
    <xf numFmtId="4" fontId="42" fillId="25" borderId="56" xfId="0" applyNumberFormat="1" applyFont="1" applyFill="1" applyBorder="1" applyAlignment="1" applyProtection="1">
      <alignment horizontal="center" vertical="center"/>
      <protection locked="0"/>
    </xf>
    <xf numFmtId="0" fontId="59" fillId="29" borderId="21" xfId="299" applyFont="1" applyFill="1" applyBorder="1" applyAlignment="1" applyProtection="1">
      <alignment horizontal="center" vertical="center"/>
    </xf>
    <xf numFmtId="0" fontId="47" fillId="29" borderId="12" xfId="0" applyFont="1" applyFill="1" applyBorder="1" applyAlignment="1" applyProtection="1">
      <alignment horizontal="center" vertical="center" wrapText="1"/>
    </xf>
    <xf numFmtId="0" fontId="47" fillId="29" borderId="33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34" xfId="0" applyFont="1" applyFill="1" applyBorder="1" applyAlignment="1" applyProtection="1">
      <alignment horizontal="center" vertical="center" wrapText="1"/>
    </xf>
    <xf numFmtId="49" fontId="42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 shrinkToFit="1"/>
    </xf>
    <xf numFmtId="0" fontId="58" fillId="29" borderId="19" xfId="0" applyFont="1" applyFill="1" applyBorder="1" applyAlignment="1" applyProtection="1">
      <alignment horizontal="center" vertical="center" wrapText="1"/>
    </xf>
    <xf numFmtId="0" fontId="52" fillId="29" borderId="36" xfId="411" applyNumberFormat="1" applyFont="1" applyFill="1" applyBorder="1" applyAlignment="1" applyProtection="1">
      <alignment vertical="center" wrapText="1"/>
    </xf>
    <xf numFmtId="0" fontId="42" fillId="0" borderId="0" xfId="401" applyFont="1" applyAlignment="1" applyProtection="1">
      <alignment wrapText="1"/>
    </xf>
    <xf numFmtId="0" fontId="42" fillId="29" borderId="18" xfId="401" applyFont="1" applyFill="1" applyBorder="1" applyAlignment="1" applyProtection="1">
      <alignment wrapText="1"/>
    </xf>
    <xf numFmtId="0" fontId="42" fillId="29" borderId="0" xfId="401" applyFont="1" applyFill="1" applyBorder="1" applyAlignment="1" applyProtection="1">
      <alignment wrapText="1"/>
    </xf>
    <xf numFmtId="0" fontId="42" fillId="29" borderId="0" xfId="411" applyFont="1" applyFill="1" applyBorder="1" applyAlignment="1" applyProtection="1">
      <alignment wrapText="1"/>
    </xf>
    <xf numFmtId="0" fontId="42" fillId="29" borderId="14" xfId="411" applyFont="1" applyFill="1" applyBorder="1" applyAlignment="1" applyProtection="1">
      <alignment wrapText="1"/>
    </xf>
    <xf numFmtId="0" fontId="42" fillId="0" borderId="0" xfId="411" applyFont="1" applyAlignment="1" applyProtection="1">
      <alignment wrapText="1"/>
    </xf>
    <xf numFmtId="49" fontId="47" fillId="29" borderId="0" xfId="408" applyFont="1" applyFill="1" applyBorder="1" applyAlignment="1" applyProtection="1">
      <alignment horizontal="left" vertical="center" indent="2"/>
    </xf>
    <xf numFmtId="0" fontId="61" fillId="33" borderId="0" xfId="0" applyFont="1" applyFill="1" applyBorder="1" applyAlignment="1" applyProtection="1">
      <alignment horizontal="center" wrapText="1"/>
    </xf>
    <xf numFmtId="49" fontId="42" fillId="0" borderId="22" xfId="0" applyNumberFormat="1" applyFont="1" applyFill="1" applyBorder="1" applyAlignment="1" applyProtection="1">
      <alignment horizontal="center" vertical="center"/>
    </xf>
    <xf numFmtId="2" fontId="42" fillId="0" borderId="22" xfId="0" applyNumberFormat="1" applyFont="1" applyFill="1" applyBorder="1" applyAlignment="1" applyProtection="1">
      <alignment horizontal="center" vertical="center"/>
    </xf>
    <xf numFmtId="4" fontId="42" fillId="0" borderId="22" xfId="0" applyNumberFormat="1" applyFont="1" applyFill="1" applyBorder="1" applyAlignment="1" applyProtection="1">
      <alignment horizontal="center" vertical="center"/>
    </xf>
    <xf numFmtId="0" fontId="42" fillId="0" borderId="14" xfId="409" applyFont="1" applyFill="1" applyBorder="1" applyAlignment="1" applyProtection="1">
      <alignment vertical="center" wrapText="1"/>
    </xf>
    <xf numFmtId="49" fontId="47" fillId="27" borderId="13" xfId="406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Alignment="1" applyProtection="1">
      <alignment horizontal="center" vertical="center" wrapText="1"/>
    </xf>
    <xf numFmtId="0" fontId="42" fillId="30" borderId="49" xfId="409" applyFont="1" applyFill="1" applyBorder="1" applyAlignment="1" applyProtection="1">
      <alignment horizontal="center" vertical="center" wrapText="1"/>
      <protection locked="0"/>
    </xf>
    <xf numFmtId="49" fontId="47" fillId="30" borderId="46" xfId="0" applyNumberFormat="1" applyFont="1" applyFill="1" applyBorder="1" applyAlignment="1" applyProtection="1">
      <alignment horizontal="center" vertical="center"/>
      <protection locked="0"/>
    </xf>
    <xf numFmtId="167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48" xfId="0" applyNumberFormat="1" applyFont="1" applyFill="1" applyBorder="1" applyAlignment="1" applyProtection="1">
      <alignment horizontal="center" vertical="center"/>
      <protection locked="0"/>
    </xf>
    <xf numFmtId="3" fontId="42" fillId="25" borderId="29" xfId="0" applyNumberFormat="1" applyFont="1" applyFill="1" applyBorder="1" applyAlignment="1" applyProtection="1">
      <alignment horizontal="center" vertical="center"/>
      <protection locked="0"/>
    </xf>
    <xf numFmtId="4" fontId="42" fillId="26" borderId="13" xfId="0" applyNumberFormat="1" applyFont="1" applyFill="1" applyBorder="1" applyAlignment="1" applyProtection="1">
      <alignment horizontal="center" vertical="center"/>
    </xf>
    <xf numFmtId="0" fontId="42" fillId="25" borderId="29" xfId="0" applyNumberFormat="1" applyFont="1" applyFill="1" applyBorder="1" applyAlignment="1" applyProtection="1">
      <alignment horizontal="center" vertical="center"/>
      <protection locked="0"/>
    </xf>
    <xf numFmtId="0" fontId="42" fillId="29" borderId="53" xfId="407" applyFont="1" applyFill="1" applyBorder="1" applyAlignment="1" applyProtection="1">
      <alignment horizontal="center" vertical="center" wrapText="1"/>
    </xf>
    <xf numFmtId="0" fontId="47" fillId="30" borderId="56" xfId="407" applyFont="1" applyFill="1" applyBorder="1" applyAlignment="1" applyProtection="1">
      <alignment horizontal="center" vertical="center" wrapText="1"/>
      <protection locked="0"/>
    </xf>
    <xf numFmtId="49" fontId="47" fillId="0" borderId="37" xfId="387" applyNumberFormat="1" applyFont="1" applyBorder="1" applyAlignment="1" applyProtection="1">
      <alignment horizontal="center" vertical="center" wrapText="1"/>
    </xf>
    <xf numFmtId="0" fontId="47" fillId="0" borderId="13" xfId="387" applyFont="1" applyBorder="1" applyAlignment="1" applyProtection="1">
      <alignment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43" xfId="415" applyNumberFormat="1" applyFont="1" applyFill="1" applyBorder="1" applyAlignment="1" applyProtection="1">
      <alignment horizontal="center" vertical="center" wrapText="1"/>
    </xf>
    <xf numFmtId="0" fontId="42" fillId="29" borderId="44" xfId="409" applyFont="1" applyFill="1" applyBorder="1" applyAlignment="1" applyProtection="1">
      <alignment horizontal="center" vertical="center" wrapText="1"/>
    </xf>
    <xf numFmtId="0" fontId="42" fillId="30" borderId="4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13" xfId="387" applyNumberFormat="1" applyFont="1" applyFill="1" applyBorder="1" applyAlignment="1" applyProtection="1">
      <alignment vertical="center" wrapText="1"/>
      <protection locked="0"/>
    </xf>
    <xf numFmtId="0" fontId="5" fillId="0" borderId="18" xfId="299" applyBorder="1" applyAlignment="1" applyProtection="1"/>
    <xf numFmtId="49" fontId="62" fillId="0" borderId="0" xfId="0" applyNumberFormat="1" applyFont="1"/>
    <xf numFmtId="49" fontId="42" fillId="0" borderId="0" xfId="404" applyNumberFormat="1" applyFont="1" applyProtection="1">
      <alignment vertical="top"/>
    </xf>
    <xf numFmtId="0" fontId="47" fillId="29" borderId="14" xfId="0" applyFont="1" applyFill="1" applyBorder="1" applyAlignment="1" applyProtection="1"/>
    <xf numFmtId="0" fontId="47" fillId="29" borderId="14" xfId="0" applyFont="1" applyFill="1" applyBorder="1" applyAlignment="1" applyProtection="1">
      <alignment wrapText="1"/>
    </xf>
    <xf numFmtId="0" fontId="61" fillId="29" borderId="0" xfId="0" applyFont="1" applyFill="1" applyBorder="1" applyAlignment="1" applyProtection="1">
      <alignment horizontal="center" wrapText="1"/>
    </xf>
    <xf numFmtId="0" fontId="59" fillId="29" borderId="0" xfId="299" applyFont="1" applyFill="1" applyBorder="1" applyAlignment="1" applyProtection="1"/>
    <xf numFmtId="2" fontId="60" fillId="25" borderId="13" xfId="414" applyNumberFormat="1" applyFont="1" applyFill="1" applyBorder="1" applyAlignment="1" applyProtection="1">
      <alignment vertical="center"/>
      <protection locked="0"/>
    </xf>
    <xf numFmtId="2" fontId="60" fillId="25" borderId="46" xfId="414" applyNumberFormat="1" applyFont="1" applyFill="1" applyBorder="1" applyAlignment="1" applyProtection="1">
      <alignment vertical="center"/>
      <protection locked="0"/>
    </xf>
    <xf numFmtId="49" fontId="60" fillId="0" borderId="37" xfId="414" applyNumberFormat="1" applyFont="1" applyBorder="1" applyAlignment="1" applyProtection="1">
      <alignment horizontal="center"/>
    </xf>
    <xf numFmtId="0" fontId="42" fillId="29" borderId="13" xfId="412" applyFont="1" applyFill="1" applyBorder="1" applyAlignment="1" applyProtection="1">
      <alignment horizontal="center" vertical="center" wrapText="1"/>
    </xf>
    <xf numFmtId="0" fontId="60" fillId="31" borderId="58" xfId="414" applyFont="1" applyFill="1" applyBorder="1" applyProtection="1"/>
    <xf numFmtId="0" fontId="60" fillId="31" borderId="59" xfId="414" applyFont="1" applyFill="1" applyBorder="1" applyProtection="1"/>
    <xf numFmtId="0" fontId="60" fillId="0" borderId="0" xfId="414" applyFont="1" applyProtection="1"/>
    <xf numFmtId="0" fontId="60" fillId="29" borderId="18" xfId="414" applyFont="1" applyFill="1" applyBorder="1" applyProtection="1"/>
    <xf numFmtId="49" fontId="63" fillId="0" borderId="37" xfId="414" applyNumberFormat="1" applyFont="1" applyBorder="1" applyAlignment="1" applyProtection="1">
      <alignment horizontal="center"/>
    </xf>
    <xf numFmtId="0" fontId="0" fillId="0" borderId="0" xfId="0" applyProtection="1"/>
    <xf numFmtId="0" fontId="0" fillId="32" borderId="0" xfId="0" applyFill="1" applyProtection="1"/>
    <xf numFmtId="0" fontId="2" fillId="34" borderId="0" xfId="0" applyFont="1" applyFill="1" applyProtection="1"/>
    <xf numFmtId="0" fontId="59" fillId="29" borderId="18" xfId="299" applyFont="1" applyFill="1" applyBorder="1" applyAlignment="1" applyProtection="1">
      <alignment horizontal="center" vertical="center" wrapText="1"/>
    </xf>
    <xf numFmtId="0" fontId="42" fillId="30" borderId="13" xfId="412" applyFont="1" applyFill="1" applyBorder="1" applyAlignment="1" applyProtection="1">
      <alignment vertical="center" wrapText="1"/>
      <protection locked="0"/>
    </xf>
    <xf numFmtId="0" fontId="60" fillId="35" borderId="60" xfId="414" applyFont="1" applyFill="1" applyBorder="1" applyProtection="1"/>
    <xf numFmtId="0" fontId="59" fillId="31" borderId="58" xfId="299" applyFont="1" applyFill="1" applyBorder="1" applyAlignment="1" applyProtection="1">
      <alignment horizontal="left" vertical="center" indent="1"/>
    </xf>
    <xf numFmtId="0" fontId="54" fillId="29" borderId="18" xfId="414" applyFont="1" applyFill="1" applyBorder="1" applyProtection="1"/>
    <xf numFmtId="0" fontId="47" fillId="0" borderId="32" xfId="387" applyFont="1" applyBorder="1" applyAlignment="1" applyProtection="1">
      <alignment vertical="center" wrapText="1"/>
    </xf>
    <xf numFmtId="0" fontId="42" fillId="0" borderId="32" xfId="387" applyFont="1" applyBorder="1" applyAlignment="1" applyProtection="1">
      <alignment horizontal="left" vertical="center" wrapText="1" indent="1"/>
    </xf>
    <xf numFmtId="0" fontId="42" fillId="33" borderId="14" xfId="0" applyFont="1" applyFill="1" applyBorder="1" applyProtection="1"/>
    <xf numFmtId="49" fontId="58" fillId="0" borderId="25" xfId="387" applyNumberFormat="1" applyFont="1" applyFill="1" applyBorder="1" applyAlignment="1" applyProtection="1">
      <alignment horizontal="center" vertical="center" wrapText="1"/>
    </xf>
    <xf numFmtId="0" fontId="58" fillId="0" borderId="39" xfId="387" applyFont="1" applyFill="1" applyBorder="1" applyAlignment="1" applyProtection="1">
      <alignment horizontal="center" vertical="center" wrapText="1"/>
    </xf>
    <xf numFmtId="0" fontId="58" fillId="0" borderId="19" xfId="387" applyFont="1" applyFill="1" applyBorder="1" applyAlignment="1" applyProtection="1">
      <alignment horizontal="center" vertical="center" wrapText="1"/>
    </xf>
    <xf numFmtId="2" fontId="60" fillId="25" borderId="44" xfId="414" applyNumberFormat="1" applyFont="1" applyFill="1" applyBorder="1" applyAlignment="1" applyProtection="1">
      <alignment vertical="center"/>
      <protection locked="0"/>
    </xf>
    <xf numFmtId="2" fontId="60" fillId="25" borderId="20" xfId="414" applyNumberFormat="1" applyFont="1" applyFill="1" applyBorder="1" applyAlignment="1" applyProtection="1">
      <alignment vertical="center"/>
      <protection locked="0"/>
    </xf>
    <xf numFmtId="14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4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9" xfId="387" applyNumberFormat="1" applyFont="1" applyFill="1" applyBorder="1" applyAlignment="1" applyProtection="1">
      <alignment vertical="center" wrapText="1"/>
      <protection locked="0"/>
    </xf>
    <xf numFmtId="0" fontId="58" fillId="0" borderId="25" xfId="414" applyFont="1" applyBorder="1" applyAlignment="1" applyProtection="1">
      <alignment horizontal="center"/>
    </xf>
    <xf numFmtId="0" fontId="58" fillId="0" borderId="39" xfId="414" applyFont="1" applyBorder="1" applyAlignment="1" applyProtection="1">
      <alignment horizontal="center"/>
    </xf>
    <xf numFmtId="0" fontId="58" fillId="0" borderId="19" xfId="414" applyFont="1" applyBorder="1" applyAlignment="1" applyProtection="1">
      <alignment horizontal="center"/>
    </xf>
    <xf numFmtId="49" fontId="42" fillId="25" borderId="0" xfId="387" applyNumberFormat="1" applyFont="1" applyFill="1" applyBorder="1" applyAlignment="1" applyProtection="1">
      <alignment vertical="center" wrapText="1"/>
      <protection locked="0"/>
    </xf>
    <xf numFmtId="49" fontId="47" fillId="29" borderId="12" xfId="387" applyNumberFormat="1" applyFont="1" applyFill="1" applyBorder="1" applyAlignment="1" applyProtection="1">
      <alignment horizontal="center" vertical="center" wrapText="1"/>
    </xf>
    <xf numFmtId="49" fontId="47" fillId="29" borderId="43" xfId="387" applyNumberFormat="1" applyFont="1" applyFill="1" applyBorder="1" applyAlignment="1" applyProtection="1">
      <alignment horizontal="center" vertical="center" wrapText="1"/>
    </xf>
    <xf numFmtId="49" fontId="47" fillId="29" borderId="37" xfId="387" applyNumberFormat="1" applyFont="1" applyFill="1" applyBorder="1" applyAlignment="1" applyProtection="1">
      <alignment horizontal="center" vertical="center" wrapText="1"/>
    </xf>
    <xf numFmtId="49" fontId="47" fillId="29" borderId="27" xfId="387" applyNumberFormat="1" applyFont="1" applyFill="1" applyBorder="1" applyAlignment="1" applyProtection="1">
      <alignment horizontal="center" vertical="center" wrapText="1"/>
    </xf>
    <xf numFmtId="0" fontId="42" fillId="0" borderId="32" xfId="387" applyFont="1" applyBorder="1" applyAlignment="1" applyProtection="1">
      <alignment horizontal="center" vertical="center" wrapText="1"/>
    </xf>
    <xf numFmtId="0" fontId="42" fillId="0" borderId="22" xfId="387" applyFont="1" applyBorder="1" applyAlignment="1" applyProtection="1">
      <alignment horizontal="center" vertical="center" wrapText="1"/>
    </xf>
    <xf numFmtId="0" fontId="42" fillId="0" borderId="61" xfId="387" applyFont="1" applyBorder="1" applyAlignment="1" applyProtection="1">
      <alignment horizontal="center" vertical="center" wrapText="1"/>
    </xf>
    <xf numFmtId="0" fontId="47" fillId="0" borderId="23" xfId="387" applyFont="1" applyBorder="1" applyAlignment="1" applyProtection="1">
      <alignment horizontal="center" vertical="center" wrapText="1"/>
    </xf>
    <xf numFmtId="0" fontId="42" fillId="31" borderId="35" xfId="0" applyFont="1" applyFill="1" applyBorder="1" applyAlignment="1" applyProtection="1">
      <alignment horizontal="center" vertical="center"/>
    </xf>
    <xf numFmtId="4" fontId="42" fillId="31" borderId="31" xfId="0" applyNumberFormat="1" applyFont="1" applyFill="1" applyBorder="1" applyAlignment="1" applyProtection="1">
      <alignment horizontal="center" vertical="center"/>
      <protection locked="0"/>
    </xf>
    <xf numFmtId="0" fontId="54" fillId="29" borderId="18" xfId="0" applyFont="1" applyFill="1" applyBorder="1" applyAlignment="1" applyProtection="1">
      <alignment horizontal="right" vertical="top"/>
    </xf>
    <xf numFmtId="0" fontId="42" fillId="29" borderId="35" xfId="0" applyFont="1" applyFill="1" applyBorder="1" applyAlignment="1" applyProtection="1">
      <alignment horizontal="center" vertical="center"/>
    </xf>
    <xf numFmtId="0" fontId="42" fillId="29" borderId="36" xfId="0" applyFont="1" applyFill="1" applyBorder="1" applyAlignment="1" applyProtection="1">
      <alignment vertical="center" wrapText="1"/>
    </xf>
    <xf numFmtId="0" fontId="42" fillId="30" borderId="13" xfId="412" applyFont="1" applyFill="1" applyBorder="1" applyAlignment="1" applyProtection="1">
      <alignment horizontal="left" vertical="center" wrapText="1" indent="1"/>
      <protection locked="0"/>
    </xf>
    <xf numFmtId="4" fontId="42" fillId="29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/>
    <xf numFmtId="0" fontId="42" fillId="29" borderId="44" xfId="0" applyFont="1" applyFill="1" applyBorder="1" applyAlignment="1" applyProtection="1">
      <alignment horizontal="left" vertical="center" wrapText="1" indent="1"/>
    </xf>
    <xf numFmtId="0" fontId="59" fillId="31" borderId="36" xfId="299" applyFont="1" applyFill="1" applyBorder="1" applyAlignment="1" applyProtection="1">
      <alignment horizontal="left" vertical="center" indent="1"/>
    </xf>
    <xf numFmtId="0" fontId="58" fillId="29" borderId="15" xfId="0" applyFont="1" applyFill="1" applyBorder="1" applyAlignment="1" applyProtection="1">
      <alignment horizontal="center" vertical="center" wrapText="1"/>
    </xf>
    <xf numFmtId="0" fontId="58" fillId="29" borderId="50" xfId="0" applyFont="1" applyFill="1" applyBorder="1" applyAlignment="1" applyProtection="1">
      <alignment horizontal="center" vertical="center" wrapText="1"/>
    </xf>
    <xf numFmtId="0" fontId="58" fillId="29" borderId="28" xfId="0" applyFont="1" applyFill="1" applyBorder="1" applyAlignment="1" applyProtection="1">
      <alignment horizontal="center" vertical="center" wrapText="1"/>
    </xf>
    <xf numFmtId="0" fontId="42" fillId="29" borderId="44" xfId="0" applyFont="1" applyFill="1" applyBorder="1" applyAlignment="1" applyProtection="1">
      <alignment horizontal="left" vertical="center" wrapText="1"/>
    </xf>
    <xf numFmtId="49" fontId="42" fillId="0" borderId="45" xfId="406" applyFont="1" applyBorder="1" applyAlignment="1" applyProtection="1">
      <alignment vertical="center" wrapText="1"/>
    </xf>
    <xf numFmtId="49" fontId="42" fillId="0" borderId="62" xfId="406" applyFont="1" applyBorder="1" applyAlignment="1" applyProtection="1">
      <alignment vertical="center" wrapText="1"/>
    </xf>
    <xf numFmtId="49" fontId="42" fillId="0" borderId="44" xfId="406" applyFont="1" applyBorder="1" applyAlignment="1" applyProtection="1">
      <alignment vertical="center" wrapText="1"/>
    </xf>
    <xf numFmtId="0" fontId="42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5" fillId="29" borderId="51" xfId="0" applyFont="1" applyFill="1" applyBorder="1"/>
    <xf numFmtId="0" fontId="42" fillId="30" borderId="22" xfId="412" applyFont="1" applyFill="1" applyBorder="1" applyAlignment="1" applyProtection="1">
      <alignment horizontal="left" vertical="center" wrapText="1" indent="1"/>
      <protection locked="0"/>
    </xf>
    <xf numFmtId="0" fontId="47" fillId="29" borderId="37" xfId="0" applyFont="1" applyFill="1" applyBorder="1" applyAlignment="1" applyProtection="1">
      <alignment horizontal="center" vertical="center" wrapText="1"/>
    </xf>
    <xf numFmtId="0" fontId="42" fillId="29" borderId="13" xfId="0" applyFont="1" applyFill="1" applyBorder="1" applyAlignment="1" applyProtection="1">
      <alignment wrapText="1"/>
    </xf>
    <xf numFmtId="0" fontId="47" fillId="31" borderId="60" xfId="0" applyFont="1" applyFill="1" applyBorder="1" applyAlignment="1" applyProtection="1">
      <alignment horizontal="center" wrapText="1"/>
    </xf>
    <xf numFmtId="0" fontId="59" fillId="31" borderId="58" xfId="299" applyFont="1" applyFill="1" applyBorder="1" applyAlignment="1" applyProtection="1">
      <alignment horizontal="left" vertical="center" wrapText="1" indent="1"/>
    </xf>
    <xf numFmtId="0" fontId="42" fillId="31" borderId="59" xfId="0" applyFont="1" applyFill="1" applyBorder="1" applyAlignment="1" applyProtection="1">
      <alignment wrapText="1"/>
    </xf>
    <xf numFmtId="0" fontId="42" fillId="30" borderId="13" xfId="0" applyFont="1" applyFill="1" applyBorder="1" applyAlignment="1" applyProtection="1">
      <alignment wrapText="1"/>
      <protection locked="0"/>
    </xf>
    <xf numFmtId="0" fontId="54" fillId="29" borderId="18" xfId="0" applyFont="1" applyFill="1" applyBorder="1" applyProtection="1"/>
    <xf numFmtId="0" fontId="42" fillId="27" borderId="23" xfId="0" applyNumberFormat="1" applyFont="1" applyFill="1" applyBorder="1" applyAlignment="1" applyProtection="1">
      <alignment horizontal="left" vertical="center" wrapText="1"/>
    </xf>
    <xf numFmtId="0" fontId="42" fillId="25" borderId="49" xfId="0" applyFont="1" applyFill="1" applyBorder="1" applyAlignment="1" applyProtection="1">
      <alignment horizontal="center" vertical="center"/>
      <protection locked="0"/>
    </xf>
    <xf numFmtId="0" fontId="42" fillId="25" borderId="24" xfId="299" applyFont="1" applyFill="1" applyBorder="1" applyAlignment="1" applyProtection="1">
      <alignment horizontal="center" vertical="center" wrapText="1"/>
      <protection locked="0"/>
    </xf>
    <xf numFmtId="0" fontId="42" fillId="29" borderId="49" xfId="0" applyFont="1" applyFill="1" applyBorder="1" applyAlignment="1" applyProtection="1">
      <alignment horizontal="center" vertical="center"/>
      <protection locked="0"/>
    </xf>
    <xf numFmtId="49" fontId="47" fillId="29" borderId="37" xfId="0" applyNumberFormat="1" applyFont="1" applyFill="1" applyBorder="1" applyAlignment="1" applyProtection="1">
      <alignment horizontal="center" vertical="center" wrapText="1"/>
    </xf>
    <xf numFmtId="49" fontId="47" fillId="0" borderId="43" xfId="414" applyNumberFormat="1" applyFont="1" applyBorder="1" applyAlignment="1" applyProtection="1">
      <alignment horizontal="center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2" fontId="42" fillId="25" borderId="24" xfId="387" applyNumberFormat="1" applyFont="1" applyFill="1" applyBorder="1" applyAlignment="1" applyProtection="1">
      <alignment horizontal="center" vertical="center" wrapText="1"/>
      <protection locked="0"/>
    </xf>
    <xf numFmtId="2" fontId="42" fillId="25" borderId="29" xfId="387" applyNumberFormat="1" applyFont="1" applyFill="1" applyBorder="1" applyAlignment="1" applyProtection="1">
      <alignment horizontal="center" vertical="center" wrapText="1"/>
      <protection locked="0"/>
    </xf>
    <xf numFmtId="49" fontId="42" fillId="29" borderId="0" xfId="408" applyFont="1" applyFill="1" applyBorder="1" applyAlignment="1" applyProtection="1">
      <alignment horizontal="right" vertical="center"/>
    </xf>
    <xf numFmtId="49" fontId="59" fillId="25" borderId="13" xfId="301" applyNumberFormat="1" applyFont="1" applyFill="1" applyBorder="1" applyAlignment="1" applyProtection="1">
      <alignment horizontal="left" vertical="center" wrapText="1"/>
      <protection locked="0"/>
    </xf>
    <xf numFmtId="49" fontId="42" fillId="25" borderId="13" xfId="408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/>
      <protection locked="0"/>
    </xf>
    <xf numFmtId="49" fontId="42" fillId="25" borderId="36" xfId="408" applyFont="1" applyFill="1" applyBorder="1" applyAlignment="1" applyProtection="1">
      <alignment horizontal="left" vertical="center"/>
      <protection locked="0"/>
    </xf>
    <xf numFmtId="49" fontId="59" fillId="25" borderId="46" xfId="301" applyNumberFormat="1" applyFont="1" applyFill="1" applyBorder="1" applyAlignment="1" applyProtection="1">
      <alignment horizontal="left" vertical="center"/>
      <protection locked="0"/>
    </xf>
    <xf numFmtId="49" fontId="47" fillId="25" borderId="36" xfId="408" applyFont="1" applyFill="1" applyBorder="1" applyAlignment="1" applyProtection="1">
      <alignment horizontal="left" vertical="center"/>
      <protection locked="0"/>
    </xf>
    <xf numFmtId="49" fontId="59" fillId="25" borderId="46" xfId="299" applyNumberFormat="1" applyFont="1" applyFill="1" applyBorder="1" applyAlignment="1" applyProtection="1">
      <alignment horizontal="left" vertical="center" wrapText="1"/>
      <protection locked="0"/>
    </xf>
    <xf numFmtId="49" fontId="42" fillId="25" borderId="36" xfId="408" applyFont="1" applyFill="1" applyBorder="1" applyAlignment="1" applyProtection="1">
      <alignment horizontal="left" vertical="center" wrapText="1"/>
      <protection locked="0"/>
    </xf>
    <xf numFmtId="49" fontId="47" fillId="0" borderId="0" xfId="408" applyFont="1" applyBorder="1" applyAlignment="1" applyProtection="1">
      <alignment horizontal="left" vertical="center" indent="2"/>
    </xf>
    <xf numFmtId="0" fontId="52" fillId="29" borderId="17" xfId="411" applyNumberFormat="1" applyFont="1" applyFill="1" applyBorder="1" applyAlignment="1" applyProtection="1">
      <alignment horizontal="center" vertical="center" wrapText="1"/>
    </xf>
    <xf numFmtId="0" fontId="52" fillId="29" borderId="38" xfId="411" applyNumberFormat="1" applyFont="1" applyFill="1" applyBorder="1" applyAlignment="1" applyProtection="1">
      <alignment horizontal="center" vertical="center" wrapText="1"/>
    </xf>
    <xf numFmtId="49" fontId="47" fillId="27" borderId="46" xfId="405" applyFont="1" applyFill="1" applyBorder="1" applyAlignment="1" applyProtection="1">
      <alignment horizontal="center" vertical="center"/>
    </xf>
    <xf numFmtId="49" fontId="47" fillId="27" borderId="36" xfId="405" applyFont="1" applyFill="1" applyBorder="1" applyAlignment="1" applyProtection="1">
      <alignment horizontal="center" vertical="center"/>
    </xf>
    <xf numFmtId="49" fontId="47" fillId="27" borderId="22" xfId="405" applyFont="1" applyFill="1" applyBorder="1" applyAlignment="1" applyProtection="1">
      <alignment horizontal="center" vertical="center"/>
    </xf>
    <xf numFmtId="49" fontId="47" fillId="0" borderId="13" xfId="405" applyFont="1" applyBorder="1" applyAlignment="1" applyProtection="1">
      <alignment horizontal="center" vertical="center" wrapText="1"/>
    </xf>
    <xf numFmtId="49" fontId="47" fillId="26" borderId="13" xfId="405" applyNumberFormat="1" applyFont="1" applyFill="1" applyBorder="1" applyAlignment="1" applyProtection="1">
      <alignment horizontal="center" vertical="center" wrapText="1"/>
    </xf>
    <xf numFmtId="0" fontId="42" fillId="29" borderId="37" xfId="409" applyFont="1" applyFill="1" applyBorder="1" applyAlignment="1" applyProtection="1">
      <alignment horizontal="center" vertical="center" wrapText="1"/>
    </xf>
    <xf numFmtId="0" fontId="42" fillId="29" borderId="27" xfId="409" applyFont="1" applyFill="1" applyBorder="1" applyAlignment="1" applyProtection="1">
      <alignment horizontal="center" vertical="center" wrapText="1"/>
    </xf>
    <xf numFmtId="0" fontId="42" fillId="30" borderId="50" xfId="409" applyFont="1" applyFill="1" applyBorder="1" applyAlignment="1" applyProtection="1">
      <alignment horizontal="center" vertical="center" wrapText="1"/>
      <protection locked="0"/>
    </xf>
    <xf numFmtId="0" fontId="42" fillId="30" borderId="65" xfId="409" applyFont="1" applyFill="1" applyBorder="1" applyAlignment="1" applyProtection="1">
      <alignment horizontal="center" vertical="center" wrapText="1"/>
      <protection locked="0"/>
    </xf>
    <xf numFmtId="0" fontId="47" fillId="30" borderId="23" xfId="407" applyFont="1" applyFill="1" applyBorder="1" applyAlignment="1" applyProtection="1">
      <alignment horizontal="center" vertical="center" wrapText="1"/>
      <protection locked="0"/>
    </xf>
    <xf numFmtId="0" fontId="47" fillId="30" borderId="47" xfId="407" applyFont="1" applyFill="1" applyBorder="1" applyAlignment="1" applyProtection="1">
      <alignment horizontal="center" vertical="center" wrapText="1"/>
      <protection locked="0"/>
    </xf>
    <xf numFmtId="0" fontId="47" fillId="29" borderId="17" xfId="409" applyFont="1" applyFill="1" applyBorder="1" applyAlignment="1" applyProtection="1">
      <alignment horizontal="right" vertical="center" wrapText="1"/>
    </xf>
    <xf numFmtId="0" fontId="47" fillId="27" borderId="46" xfId="409" applyFont="1" applyFill="1" applyBorder="1" applyAlignment="1" applyProtection="1">
      <alignment horizontal="center" vertical="center" wrapText="1"/>
    </xf>
    <xf numFmtId="0" fontId="47" fillId="27" borderId="36" xfId="409" applyFont="1" applyFill="1" applyBorder="1" applyAlignment="1" applyProtection="1">
      <alignment horizontal="center" vertical="center" wrapText="1"/>
    </xf>
    <xf numFmtId="0" fontId="47" fillId="27" borderId="22" xfId="409" applyFont="1" applyFill="1" applyBorder="1" applyAlignment="1" applyProtection="1">
      <alignment horizontal="center" vertical="center" wrapText="1"/>
    </xf>
    <xf numFmtId="0" fontId="47" fillId="29" borderId="15" xfId="409" applyFont="1" applyFill="1" applyBorder="1" applyAlignment="1" applyProtection="1">
      <alignment horizontal="center" vertical="center" wrapText="1"/>
    </xf>
    <xf numFmtId="0" fontId="47" fillId="29" borderId="28" xfId="409" applyFont="1" applyFill="1" applyBorder="1" applyAlignment="1" applyProtection="1">
      <alignment horizontal="center" vertical="center" wrapText="1"/>
    </xf>
    <xf numFmtId="0" fontId="47" fillId="26" borderId="27" xfId="409" applyFont="1" applyFill="1" applyBorder="1" applyAlignment="1" applyProtection="1">
      <alignment horizontal="center" vertical="center" wrapText="1"/>
    </xf>
    <xf numFmtId="0" fontId="47" fillId="26" borderId="29" xfId="409" applyFont="1" applyFill="1" applyBorder="1" applyAlignment="1" applyProtection="1">
      <alignment horizontal="center" vertical="center" wrapText="1"/>
    </xf>
    <xf numFmtId="0" fontId="42" fillId="30" borderId="66" xfId="415" applyNumberFormat="1" applyFont="1" applyFill="1" applyBorder="1" applyAlignment="1" applyProtection="1">
      <alignment horizontal="center" vertical="center" wrapText="1"/>
      <protection locked="0"/>
    </xf>
    <xf numFmtId="0" fontId="42" fillId="30" borderId="67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37" xfId="415" applyNumberFormat="1" applyFont="1" applyFill="1" applyBorder="1" applyAlignment="1" applyProtection="1">
      <alignment horizontal="center"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0" fontId="42" fillId="29" borderId="63" xfId="409" applyFont="1" applyFill="1" applyBorder="1" applyAlignment="1" applyProtection="1">
      <alignment horizontal="center" vertical="center" wrapText="1"/>
    </xf>
    <xf numFmtId="0" fontId="42" fillId="29" borderId="64" xfId="409" applyFont="1" applyFill="1" applyBorder="1" applyAlignment="1" applyProtection="1">
      <alignment horizontal="center" vertical="center" wrapText="1"/>
    </xf>
    <xf numFmtId="0" fontId="42" fillId="29" borderId="35" xfId="409" applyFont="1" applyFill="1" applyBorder="1" applyAlignment="1" applyProtection="1">
      <alignment horizontal="center" vertical="center" wrapText="1"/>
    </xf>
    <xf numFmtId="0" fontId="42" fillId="29" borderId="22" xfId="409" applyFont="1" applyFill="1" applyBorder="1" applyAlignment="1" applyProtection="1">
      <alignment horizontal="center" vertical="center" wrapText="1"/>
    </xf>
    <xf numFmtId="0" fontId="47" fillId="29" borderId="50" xfId="387" applyFont="1" applyFill="1" applyBorder="1" applyAlignment="1" applyProtection="1">
      <alignment horizontal="center" vertical="center" wrapText="1"/>
    </xf>
    <xf numFmtId="0" fontId="47" fillId="29" borderId="13" xfId="387" applyFont="1" applyFill="1" applyBorder="1" applyAlignment="1" applyProtection="1">
      <alignment horizontal="center" vertical="center" wrapText="1"/>
    </xf>
    <xf numFmtId="0" fontId="47" fillId="29" borderId="45" xfId="387" applyFont="1" applyFill="1" applyBorder="1" applyAlignment="1" applyProtection="1">
      <alignment horizontal="center" vertical="center" wrapText="1"/>
    </xf>
    <xf numFmtId="0" fontId="47" fillId="29" borderId="28" xfId="387" applyFont="1" applyFill="1" applyBorder="1" applyAlignment="1" applyProtection="1">
      <alignment horizontal="center" vertical="center" wrapText="1"/>
    </xf>
    <xf numFmtId="0" fontId="47" fillId="29" borderId="24" xfId="387" applyFont="1" applyFill="1" applyBorder="1" applyAlignment="1" applyProtection="1">
      <alignment horizontal="center" vertical="center" wrapText="1"/>
    </xf>
    <xf numFmtId="0" fontId="47" fillId="29" borderId="48" xfId="387" applyFont="1" applyFill="1" applyBorder="1" applyAlignment="1" applyProtection="1">
      <alignment horizontal="center" vertical="center" wrapText="1"/>
    </xf>
    <xf numFmtId="0" fontId="47" fillId="27" borderId="46" xfId="0" applyFont="1" applyFill="1" applyBorder="1" applyAlignment="1" applyProtection="1">
      <alignment horizontal="center" vertical="center" wrapText="1"/>
    </xf>
    <xf numFmtId="0" fontId="47" fillId="27" borderId="36" xfId="0" applyFont="1" applyFill="1" applyBorder="1" applyAlignment="1" applyProtection="1">
      <alignment horizontal="center" vertical="center" wrapText="1"/>
    </xf>
    <xf numFmtId="0" fontId="47" fillId="27" borderId="22" xfId="0" applyFont="1" applyFill="1" applyBorder="1" applyAlignment="1" applyProtection="1">
      <alignment horizontal="center" vertical="center" wrapText="1"/>
    </xf>
    <xf numFmtId="0" fontId="58" fillId="0" borderId="66" xfId="414" applyFont="1" applyBorder="1" applyAlignment="1" applyProtection="1">
      <alignment horizontal="center"/>
    </xf>
    <xf numFmtId="0" fontId="58" fillId="0" borderId="71" xfId="414" applyFont="1" applyBorder="1" applyAlignment="1" applyProtection="1">
      <alignment horizontal="center"/>
    </xf>
    <xf numFmtId="0" fontId="63" fillId="0" borderId="15" xfId="414" applyFont="1" applyBorder="1" applyAlignment="1" applyProtection="1">
      <alignment horizontal="center" vertical="center" wrapText="1"/>
    </xf>
    <xf numFmtId="0" fontId="63" fillId="0" borderId="37" xfId="414" applyFont="1" applyBorder="1" applyAlignment="1" applyProtection="1">
      <alignment horizontal="center" vertical="center" wrapText="1"/>
    </xf>
    <xf numFmtId="0" fontId="63" fillId="0" borderId="52" xfId="414" applyFont="1" applyBorder="1" applyAlignment="1" applyProtection="1">
      <alignment horizontal="center" vertical="center" wrapText="1"/>
    </xf>
    <xf numFmtId="0" fontId="47" fillId="29" borderId="50" xfId="402" applyFont="1" applyFill="1" applyBorder="1" applyAlignment="1" applyProtection="1">
      <alignment horizontal="center" vertical="center" wrapText="1"/>
    </xf>
    <xf numFmtId="0" fontId="47" fillId="29" borderId="65" xfId="402" applyFont="1" applyFill="1" applyBorder="1" applyAlignment="1" applyProtection="1">
      <alignment horizontal="center" vertical="center" wrapText="1"/>
    </xf>
    <xf numFmtId="0" fontId="0" fillId="0" borderId="70" xfId="0" applyBorder="1"/>
    <xf numFmtId="0" fontId="0" fillId="0" borderId="64" xfId="0" applyBorder="1"/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0" fontId="47" fillId="29" borderId="46" xfId="402" applyFont="1" applyFill="1" applyBorder="1" applyAlignment="1" applyProtection="1">
      <alignment horizontal="center" vertical="center" wrapText="1"/>
    </xf>
    <xf numFmtId="0" fontId="47" fillId="29" borderId="70" xfId="402" applyFont="1" applyFill="1" applyBorder="1" applyAlignment="1" applyProtection="1">
      <alignment horizontal="center" vertical="center" wrapText="1"/>
    </xf>
    <xf numFmtId="0" fontId="47" fillId="29" borderId="64" xfId="402" applyFont="1" applyFill="1" applyBorder="1" applyAlignment="1" applyProtection="1">
      <alignment horizontal="center" vertical="center" wrapText="1"/>
    </xf>
    <xf numFmtId="0" fontId="63" fillId="0" borderId="68" xfId="414" applyFont="1" applyBorder="1" applyAlignment="1" applyProtection="1">
      <alignment horizontal="center" vertical="center" wrapText="1"/>
    </xf>
    <xf numFmtId="0" fontId="63" fillId="0" borderId="69" xfId="414" applyFont="1" applyBorder="1" applyAlignment="1" applyProtection="1">
      <alignment horizontal="center" vertical="center" wrapText="1"/>
    </xf>
    <xf numFmtId="0" fontId="63" fillId="0" borderId="0" xfId="414" applyFont="1" applyBorder="1" applyAlignment="1" applyProtection="1">
      <alignment horizontal="center" vertical="center" wrapText="1"/>
    </xf>
    <xf numFmtId="0" fontId="63" fillId="0" borderId="14" xfId="414" applyFont="1" applyBorder="1" applyAlignment="1" applyProtection="1">
      <alignment horizontal="center" vertical="center" wrapText="1"/>
    </xf>
    <xf numFmtId="0" fontId="42" fillId="29" borderId="22" xfId="412" applyFont="1" applyFill="1" applyBorder="1" applyAlignment="1" applyProtection="1">
      <alignment horizontal="left" vertical="center" wrapText="1" indent="2"/>
    </xf>
    <xf numFmtId="0" fontId="42" fillId="29" borderId="22" xfId="412" applyFont="1" applyFill="1" applyBorder="1" applyAlignment="1" applyProtection="1">
      <alignment horizontal="left" vertical="center" wrapText="1"/>
    </xf>
    <xf numFmtId="0" fontId="42" fillId="29" borderId="33" xfId="412" applyFont="1" applyFill="1" applyBorder="1" applyAlignment="1" applyProtection="1">
      <alignment horizontal="left" vertical="center" wrapText="1"/>
    </xf>
    <xf numFmtId="0" fontId="42" fillId="29" borderId="44" xfId="412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horizontal="left" vertical="center" wrapText="1" indent="1"/>
    </xf>
    <xf numFmtId="0" fontId="42" fillId="29" borderId="22" xfId="0" applyFont="1" applyFill="1" applyBorder="1" applyAlignment="1" applyProtection="1">
      <alignment horizontal="left" vertical="center" wrapText="1" indent="1"/>
    </xf>
    <xf numFmtId="0" fontId="42" fillId="29" borderId="46" xfId="0" applyFont="1" applyFill="1" applyBorder="1" applyAlignment="1" applyProtection="1">
      <alignment horizontal="left" vertical="center" wrapText="1"/>
    </xf>
    <xf numFmtId="0" fontId="42" fillId="29" borderId="22" xfId="0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vertical="center" wrapText="1"/>
    </xf>
    <xf numFmtId="0" fontId="42" fillId="29" borderId="22" xfId="0" applyFont="1" applyFill="1" applyBorder="1" applyAlignment="1" applyProtection="1">
      <alignment vertical="center" wrapText="1"/>
    </xf>
    <xf numFmtId="0" fontId="42" fillId="29" borderId="47" xfId="0" applyFont="1" applyFill="1" applyBorder="1" applyAlignment="1" applyProtection="1">
      <alignment vertical="center" wrapText="1"/>
    </xf>
    <xf numFmtId="0" fontId="42" fillId="29" borderId="61" xfId="0" applyFont="1" applyFill="1" applyBorder="1" applyAlignment="1" applyProtection="1">
      <alignment vertical="center" wrapText="1"/>
    </xf>
    <xf numFmtId="0" fontId="42" fillId="29" borderId="46" xfId="0" applyFont="1" applyFill="1" applyBorder="1" applyAlignment="1" applyProtection="1">
      <alignment horizontal="center" vertical="center" wrapText="1"/>
    </xf>
    <xf numFmtId="0" fontId="42" fillId="29" borderId="22" xfId="0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horizontal="left" vertical="center" wrapText="1" indent="2"/>
    </xf>
    <xf numFmtId="0" fontId="42" fillId="29" borderId="22" xfId="0" applyFont="1" applyFill="1" applyBorder="1" applyAlignment="1" applyProtection="1">
      <alignment horizontal="left" vertical="center" wrapText="1" indent="2"/>
    </xf>
    <xf numFmtId="49" fontId="42" fillId="29" borderId="52" xfId="0" applyNumberFormat="1" applyFont="1" applyFill="1" applyBorder="1" applyAlignment="1" applyProtection="1">
      <alignment horizontal="center" vertical="center"/>
    </xf>
    <xf numFmtId="49" fontId="42" fillId="29" borderId="51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3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Protection="1">
      <protection locked="0"/>
    </xf>
    <xf numFmtId="0" fontId="0" fillId="0" borderId="44" xfId="0" applyBorder="1" applyProtection="1">
      <protection locked="0"/>
    </xf>
    <xf numFmtId="0" fontId="42" fillId="29" borderId="20" xfId="0" applyFont="1" applyFill="1" applyBorder="1" applyAlignment="1" applyProtection="1">
      <alignment horizontal="left" vertical="center" wrapText="1"/>
    </xf>
    <xf numFmtId="0" fontId="42" fillId="29" borderId="32" xfId="0" applyFont="1" applyFill="1" applyBorder="1" applyAlignment="1" applyProtection="1">
      <alignment horizontal="left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69" xfId="0" applyFont="1" applyFill="1" applyBorder="1" applyAlignment="1" applyProtection="1">
      <alignment horizontal="center" vertical="center" wrapText="1"/>
    </xf>
    <xf numFmtId="0" fontId="66" fillId="29" borderId="0" xfId="0" applyFont="1" applyFill="1" applyBorder="1" applyAlignment="1" applyProtection="1">
      <alignment horizontal="left" vertical="center" wrapText="1"/>
    </xf>
    <xf numFmtId="0" fontId="42" fillId="29" borderId="0" xfId="0" applyFont="1" applyFill="1" applyBorder="1" applyAlignment="1" applyProtection="1">
      <alignment horizontal="left" vertical="center" wrapText="1"/>
    </xf>
    <xf numFmtId="0" fontId="47" fillId="27" borderId="46" xfId="0" applyFont="1" applyFill="1" applyBorder="1" applyAlignment="1" applyProtection="1">
      <alignment horizontal="center" vertical="center"/>
    </xf>
    <xf numFmtId="0" fontId="47" fillId="27" borderId="36" xfId="0" applyFont="1" applyFill="1" applyBorder="1" applyAlignment="1" applyProtection="1">
      <alignment horizontal="center" vertical="center"/>
    </xf>
    <xf numFmtId="0" fontId="47" fillId="27" borderId="22" xfId="0" applyFont="1" applyFill="1" applyBorder="1" applyAlignment="1" applyProtection="1">
      <alignment horizontal="center" vertical="center"/>
    </xf>
    <xf numFmtId="0" fontId="47" fillId="32" borderId="26" xfId="0" applyFont="1" applyFill="1" applyBorder="1" applyAlignment="1" applyProtection="1">
      <alignment horizontal="center" vertical="center" wrapText="1"/>
    </xf>
    <xf numFmtId="0" fontId="47" fillId="32" borderId="72" xfId="0" applyFont="1" applyFill="1" applyBorder="1" applyAlignment="1" applyProtection="1">
      <alignment horizontal="center" vertical="center" wrapText="1"/>
    </xf>
    <xf numFmtId="0" fontId="47" fillId="32" borderId="67" xfId="0" applyFont="1" applyFill="1" applyBorder="1" applyAlignment="1" applyProtection="1">
      <alignment horizontal="center" vertical="center" wrapText="1"/>
    </xf>
  </cellXfs>
  <cellStyles count="48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Гиперссылка_PREDEL.JKH.2010(v1.3)" xfId="300"/>
    <cellStyle name="Гиперссылка_TR.TARIFF.AUTO.P.M.2.16" xfId="301"/>
    <cellStyle name="ДАТА" xfId="302"/>
    <cellStyle name="Заголовок" xfId="303"/>
    <cellStyle name="Заголовок 1 2" xfId="304"/>
    <cellStyle name="Заголовок 1 3" xfId="305"/>
    <cellStyle name="Заголовок 1 4" xfId="306"/>
    <cellStyle name="Заголовок 1 5" xfId="307"/>
    <cellStyle name="Заголовок 1 6" xfId="308"/>
    <cellStyle name="Заголовок 1 7" xfId="309"/>
    <cellStyle name="Заголовок 1 8" xfId="310"/>
    <cellStyle name="Заголовок 1 9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 2" xfId="320"/>
    <cellStyle name="Заголовок 3 3" xfId="321"/>
    <cellStyle name="Заголовок 3 4" xfId="322"/>
    <cellStyle name="Заголовок 3 5" xfId="323"/>
    <cellStyle name="Заголовок 3 6" xfId="324"/>
    <cellStyle name="Заголовок 3 7" xfId="325"/>
    <cellStyle name="Заголовок 3 8" xfId="326"/>
    <cellStyle name="Заголовок 3 9" xfId="327"/>
    <cellStyle name="Заголовок 4 2" xfId="328"/>
    <cellStyle name="Заголовок 4 3" xfId="329"/>
    <cellStyle name="Заголовок 4 4" xfId="330"/>
    <cellStyle name="Заголовок 4 5" xfId="331"/>
    <cellStyle name="Заголовок 4 6" xfId="332"/>
    <cellStyle name="Заголовок 4 7" xfId="333"/>
    <cellStyle name="Заголовок 4 8" xfId="334"/>
    <cellStyle name="Заголовок 4 9" xfId="335"/>
    <cellStyle name="ЗАГОЛОВОК1" xfId="336"/>
    <cellStyle name="ЗАГОЛОВОК2" xfId="337"/>
    <cellStyle name="ЗаголовокСтолбца" xfId="338"/>
    <cellStyle name="Защитный" xfId="339"/>
    <cellStyle name="Значение" xfId="340"/>
    <cellStyle name="Итог 2" xfId="341"/>
    <cellStyle name="Итог 3" xfId="342"/>
    <cellStyle name="Итог 4" xfId="343"/>
    <cellStyle name="Итог 5" xfId="344"/>
    <cellStyle name="Итог 6" xfId="345"/>
    <cellStyle name="Итог 7" xfId="346"/>
    <cellStyle name="Итог 8" xfId="347"/>
    <cellStyle name="Итог 9" xfId="348"/>
    <cellStyle name="ИТОГОВЫЙ" xfId="349"/>
    <cellStyle name="Контрольная ячейка 2" xfId="350"/>
    <cellStyle name="Контрольная ячейка 3" xfId="351"/>
    <cellStyle name="Контрольная ячейка 4" xfId="352"/>
    <cellStyle name="Контрольная ячейка 5" xfId="353"/>
    <cellStyle name="Контрольная ячейка 6" xfId="354"/>
    <cellStyle name="Контрольная ячейка 7" xfId="355"/>
    <cellStyle name="Контрольная ячейка 8" xfId="356"/>
    <cellStyle name="Контрольная ячейка 9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Мой заголовок" xfId="367"/>
    <cellStyle name="Мой заголовок листа" xfId="368"/>
    <cellStyle name="назв фил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0" xfId="386"/>
    <cellStyle name="Обычный 2" xfId="387"/>
    <cellStyle name="Обычный 2 2" xfId="388"/>
    <cellStyle name="Обычный 2 3" xfId="389"/>
    <cellStyle name="Обычный 2 4" xfId="390"/>
    <cellStyle name="Обычный 2 5" xfId="391"/>
    <cellStyle name="Обычный 2 6" xfId="392"/>
    <cellStyle name="Обычный 2_EE.FORMA15.BS.4.78(v0.1)" xfId="393"/>
    <cellStyle name="Обычный 3" xfId="394"/>
    <cellStyle name="Обычный 4" xfId="395"/>
    <cellStyle name="Обычный 5" xfId="396"/>
    <cellStyle name="Обычный 6" xfId="397"/>
    <cellStyle name="Обычный 7" xfId="398"/>
    <cellStyle name="Обычный 8" xfId="399"/>
    <cellStyle name="Обычный 9" xfId="400"/>
    <cellStyle name="Обычный_BALANCE.VODOSN.2008YEAR_JKK.33.VS.1.77" xfId="401"/>
    <cellStyle name="Обычный_BALANCE.WARM.2007YEAR(FACT)" xfId="402"/>
    <cellStyle name="Обычный_EE.RGEN.2.73 (17.11.2009)" xfId="403"/>
    <cellStyle name="Обычный_OREP.JKH.POD.2010YEAR(v1.0)" xfId="404"/>
    <cellStyle name="Обычный_OREP.JKH.POD.2010YEAR(v1.1)" xfId="405"/>
    <cellStyle name="Обычный_PREDEL.JKH.2010(v1.3)" xfId="406"/>
    <cellStyle name="Обычный_PRIL1.ELECTR" xfId="407"/>
    <cellStyle name="Обычный_PRIL4.JKU.7.28(04.03.2009)" xfId="408"/>
    <cellStyle name="Обычный_ЖКУ_проект3" xfId="409"/>
    <cellStyle name="Обычный_Котёл Сбыты" xfId="410"/>
    <cellStyle name="Обычный_Мониторинг инвестиций" xfId="411"/>
    <cellStyle name="Обычный_Мониторинг по тарифам ТОWRK_BU" xfId="412"/>
    <cellStyle name="Обычный_Приложение 3 (вода) мет" xfId="413"/>
    <cellStyle name="Обычный_ТС цены" xfId="414"/>
    <cellStyle name="Обычный_форма 1 водопровод для орг" xfId="415"/>
    <cellStyle name="Плохой 2" xfId="416"/>
    <cellStyle name="Плохой 3" xfId="417"/>
    <cellStyle name="Плохой 4" xfId="418"/>
    <cellStyle name="Плохой 5" xfId="419"/>
    <cellStyle name="Плохой 6" xfId="420"/>
    <cellStyle name="Плохой 7" xfId="421"/>
    <cellStyle name="Плохой 8" xfId="422"/>
    <cellStyle name="Плохой 9" xfId="423"/>
    <cellStyle name="Поле ввода" xfId="424"/>
    <cellStyle name="Пояснение 2" xfId="425"/>
    <cellStyle name="Пояснение 3" xfId="426"/>
    <cellStyle name="Пояснение 4" xfId="427"/>
    <cellStyle name="Пояснение 5" xfId="428"/>
    <cellStyle name="Пояснение 6" xfId="429"/>
    <cellStyle name="Пояснение 7" xfId="430"/>
    <cellStyle name="Пояснение 8" xfId="431"/>
    <cellStyle name="Пояснение 9" xfId="432"/>
    <cellStyle name="Примечание 10" xfId="433"/>
    <cellStyle name="Примечание 11" xfId="434"/>
    <cellStyle name="Примечание 12" xfId="435"/>
    <cellStyle name="Примечание 2" xfId="436"/>
    <cellStyle name="Примечание 2 2" xfId="437"/>
    <cellStyle name="Примечание 2 3" xfId="438"/>
    <cellStyle name="Примечание 2 4" xfId="439"/>
    <cellStyle name="Примечание 2 5" xfId="440"/>
    <cellStyle name="Примечание 2 6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Процентный 2" xfId="449"/>
    <cellStyle name="Процентный 3" xfId="450"/>
    <cellStyle name="Процентный 4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Стиль 1" xfId="460"/>
    <cellStyle name="ТЕКСТ" xfId="461"/>
    <cellStyle name="Текст предупреждения 2" xfId="462"/>
    <cellStyle name="Текст предупреждения 3" xfId="463"/>
    <cellStyle name="Текст предупреждения 4" xfId="464"/>
    <cellStyle name="Текст предупреждения 5" xfId="465"/>
    <cellStyle name="Текст предупреждения 6" xfId="466"/>
    <cellStyle name="Текст предупреждения 7" xfId="467"/>
    <cellStyle name="Текст предупреждения 8" xfId="468"/>
    <cellStyle name="Текст предупреждения 9" xfId="469"/>
    <cellStyle name="Текстовый" xfId="470"/>
    <cellStyle name="Тысячи [0]_3Com" xfId="471"/>
    <cellStyle name="Тысячи_3Com" xfId="472"/>
    <cellStyle name="ФИКСИРОВАННЫЙ" xfId="473"/>
    <cellStyle name="Финансовый 2" xfId="474"/>
    <cellStyle name="Формула" xfId="475"/>
    <cellStyle name="ФормулаВБ" xfId="476"/>
    <cellStyle name="ФормулаНаКонтроль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  <cellStyle name="Џђћ–…ќ’ќ›‰" xfId="4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eias.ru" TargetMode="External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 enableFormatConditionsCalculation="0">
    <tabColor indexed="12"/>
  </sheetPr>
  <dimension ref="A1:Q55"/>
  <sheetViews>
    <sheetView topLeftCell="A34" workbookViewId="0">
      <selection activeCell="S39" sqref="S39"/>
    </sheetView>
  </sheetViews>
  <sheetFormatPr defaultRowHeight="11.25"/>
  <cols>
    <col min="1" max="2" width="2.7109375" style="66" customWidth="1"/>
    <col min="3" max="15" width="9.140625" style="66"/>
    <col min="16" max="16" width="9" style="66" customWidth="1"/>
    <col min="17" max="18" width="2.7109375" style="66" customWidth="1"/>
    <col min="19" max="16384" width="9.140625" style="66"/>
  </cols>
  <sheetData>
    <row r="1" spans="2:17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e">
        <f ca="1">"Версия " &amp; GetVersion()</f>
        <v>#NAME?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57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>
      <c r="A43" s="242"/>
      <c r="B43" s="243"/>
      <c r="C43" s="357" t="s">
        <v>336</v>
      </c>
      <c r="D43" s="357"/>
      <c r="E43" s="360"/>
      <c r="F43" s="366"/>
      <c r="G43" s="366"/>
      <c r="H43" s="366"/>
      <c r="I43" s="366"/>
      <c r="J43" s="366"/>
      <c r="K43" s="366"/>
      <c r="L43" s="243"/>
      <c r="M43" s="244"/>
      <c r="N43" s="245"/>
      <c r="O43" s="245"/>
      <c r="P43" s="245"/>
      <c r="Q43" s="246"/>
    </row>
    <row r="44" spans="1:17" s="247" customFormat="1">
      <c r="A44" s="242"/>
      <c r="B44" s="243"/>
      <c r="C44" s="357" t="s">
        <v>337</v>
      </c>
      <c r="D44" s="357"/>
      <c r="E44" s="360"/>
      <c r="F44" s="366"/>
      <c r="G44" s="366"/>
      <c r="H44" s="366"/>
      <c r="I44" s="366"/>
      <c r="J44" s="366"/>
      <c r="K44" s="366"/>
      <c r="L44" s="243"/>
      <c r="M44" s="244"/>
      <c r="N44" s="245"/>
      <c r="O44" s="245"/>
      <c r="P44" s="245"/>
      <c r="Q44" s="246"/>
    </row>
    <row r="45" spans="1:17" s="247" customFormat="1">
      <c r="A45" s="242"/>
      <c r="B45" s="243"/>
      <c r="C45" s="357" t="s">
        <v>197</v>
      </c>
      <c r="D45" s="357"/>
      <c r="E45" s="365" t="s">
        <v>338</v>
      </c>
      <c r="F45" s="366"/>
      <c r="G45" s="366"/>
      <c r="H45" s="366"/>
      <c r="I45" s="366"/>
      <c r="J45" s="366"/>
      <c r="K45" s="366"/>
      <c r="L45" s="243"/>
      <c r="M45" s="244"/>
      <c r="N45" s="245"/>
      <c r="O45" s="245"/>
      <c r="P45" s="245"/>
      <c r="Q45" s="246"/>
    </row>
    <row r="46" spans="1:17" s="247" customFormat="1">
      <c r="A46" s="242"/>
      <c r="B46" s="243"/>
      <c r="C46" s="357" t="s">
        <v>339</v>
      </c>
      <c r="D46" s="357"/>
      <c r="E46" s="358"/>
      <c r="F46" s="359"/>
      <c r="G46" s="359"/>
      <c r="H46" s="359"/>
      <c r="I46" s="359"/>
      <c r="J46" s="359"/>
      <c r="K46" s="360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340</v>
      </c>
      <c r="D47" s="357"/>
      <c r="E47" s="359" t="s">
        <v>341</v>
      </c>
      <c r="F47" s="359"/>
      <c r="G47" s="359"/>
      <c r="H47" s="359"/>
      <c r="I47" s="359"/>
      <c r="J47" s="359"/>
      <c r="K47" s="360"/>
      <c r="L47" s="243"/>
      <c r="M47" s="244"/>
      <c r="N47" s="245"/>
      <c r="O47" s="245"/>
      <c r="P47" s="245"/>
      <c r="Q47" s="246"/>
    </row>
    <row r="48" spans="1:17" s="247" customFormat="1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>
      <c r="A50" s="242"/>
      <c r="B50" s="243"/>
      <c r="C50" s="357" t="s">
        <v>336</v>
      </c>
      <c r="D50" s="357"/>
      <c r="E50" s="360"/>
      <c r="F50" s="362"/>
      <c r="G50" s="362"/>
      <c r="H50" s="362"/>
      <c r="I50" s="362"/>
      <c r="J50" s="362"/>
      <c r="K50" s="362"/>
      <c r="L50" s="243"/>
      <c r="M50" s="244"/>
      <c r="N50" s="245"/>
      <c r="O50" s="245"/>
      <c r="P50" s="245"/>
      <c r="Q50" s="246"/>
    </row>
    <row r="51" spans="1:17" s="247" customFormat="1">
      <c r="A51" s="242"/>
      <c r="B51" s="243"/>
      <c r="C51" s="357" t="s">
        <v>337</v>
      </c>
      <c r="D51" s="357"/>
      <c r="E51" s="361"/>
      <c r="F51" s="362"/>
      <c r="G51" s="362"/>
      <c r="H51" s="362"/>
      <c r="I51" s="362"/>
      <c r="J51" s="362"/>
      <c r="K51" s="362"/>
      <c r="L51" s="243"/>
      <c r="M51" s="244"/>
      <c r="N51" s="245"/>
      <c r="O51" s="245"/>
      <c r="P51" s="245"/>
      <c r="Q51" s="246"/>
    </row>
    <row r="52" spans="1:17" s="247" customFormat="1">
      <c r="A52" s="242"/>
      <c r="B52" s="243"/>
      <c r="C52" s="357" t="s">
        <v>197</v>
      </c>
      <c r="D52" s="357"/>
      <c r="E52" s="363"/>
      <c r="F52" s="364"/>
      <c r="G52" s="364"/>
      <c r="H52" s="364"/>
      <c r="I52" s="364"/>
      <c r="J52" s="364"/>
      <c r="K52" s="364"/>
      <c r="L52" s="243"/>
      <c r="M52" s="244"/>
      <c r="N52" s="245"/>
      <c r="O52" s="245"/>
      <c r="P52" s="245"/>
      <c r="Q52" s="246"/>
    </row>
    <row r="53" spans="1:17" s="247" customFormat="1">
      <c r="A53" s="242"/>
      <c r="B53" s="243"/>
      <c r="C53" s="357" t="s">
        <v>339</v>
      </c>
      <c r="D53" s="357"/>
      <c r="E53" s="358"/>
      <c r="F53" s="359"/>
      <c r="G53" s="359"/>
      <c r="H53" s="359"/>
      <c r="I53" s="359"/>
      <c r="J53" s="359"/>
      <c r="K53" s="360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340</v>
      </c>
      <c r="D54" s="357"/>
      <c r="E54" s="359"/>
      <c r="F54" s="359"/>
      <c r="G54" s="359"/>
      <c r="H54" s="359"/>
      <c r="I54" s="359"/>
      <c r="J54" s="359"/>
      <c r="K54" s="359"/>
      <c r="L54" s="243"/>
      <c r="M54" s="244"/>
      <c r="N54" s="245"/>
      <c r="O54" s="245"/>
      <c r="P54" s="245"/>
      <c r="Q54" s="246"/>
    </row>
    <row r="55" spans="1:17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E50:K50"/>
    <mergeCell ref="C43:D43"/>
    <mergeCell ref="E43:K43"/>
    <mergeCell ref="C44:D44"/>
    <mergeCell ref="E44:K44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3:D53"/>
    <mergeCell ref="E53:K53"/>
    <mergeCell ref="C51:D51"/>
    <mergeCell ref="E51:K51"/>
    <mergeCell ref="C52:D52"/>
    <mergeCell ref="E52:K52"/>
  </mergeCells>
  <phoneticPr fontId="51" type="noConversion"/>
  <hyperlinks>
    <hyperlink ref="E45" r:id="rId1"/>
  </hyperlinks>
  <pageMargins left="0.75" right="0.75" top="1" bottom="1" header="0.5" footer="0.5"/>
  <pageSetup paperSize="9" orientation="portrait" r:id="rId2"/>
  <headerFooter alignWithMargins="0"/>
  <legacyDrawing r:id="rId3"/>
  <oleObjects>
    <oleObject progId="Word.Document.8" shapeId="12290" r:id="rId4"/>
    <oleObject progId="Word.Document.8" shapeId="12292" r:id="rId5"/>
  </oleObjects>
  <controls>
    <control shapeId="12293" r:id="rId6" name="cmdRegionChange"/>
    <control shapeId="12291" r:id="rId7" name="cmdApplyContactChange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1:H29"/>
  <sheetViews>
    <sheetView topLeftCell="C7" workbookViewId="0">
      <selection activeCell="G15" sqref="G15"/>
    </sheetView>
  </sheetViews>
  <sheetFormatPr defaultRowHeight="11.25"/>
  <cols>
    <col min="1" max="2" width="0" style="90" hidden="1" customWidth="1"/>
    <col min="3" max="3" width="2.42578125" style="90" customWidth="1"/>
    <col min="4" max="4" width="10.140625" style="90" customWidth="1"/>
    <col min="5" max="5" width="8.140625" style="90" customWidth="1"/>
    <col min="6" max="6" width="52.5703125" style="90" customWidth="1"/>
    <col min="7" max="7" width="48.42578125" style="90" customWidth="1"/>
    <col min="8" max="8" width="3.28515625" style="90" customWidth="1"/>
    <col min="9" max="16384" width="9.140625" style="90"/>
  </cols>
  <sheetData>
    <row r="1" spans="4:8" hidden="1"/>
    <row r="2" spans="4:8" hidden="1"/>
    <row r="3" spans="4:8" hidden="1"/>
    <row r="4" spans="4:8" hidden="1"/>
    <row r="5" spans="4:8" hidden="1"/>
    <row r="6" spans="4:8" hidden="1"/>
    <row r="8" spans="4:8">
      <c r="D8" s="92"/>
      <c r="E8" s="93"/>
      <c r="F8" s="93"/>
      <c r="G8" s="93"/>
      <c r="H8" s="94"/>
    </row>
    <row r="9" spans="4:8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3" t="s">
        <v>493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2</v>
      </c>
      <c r="F12" s="457"/>
      <c r="G12" s="458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>
      <c r="D14" s="346"/>
      <c r="E14" s="330">
        <v>1</v>
      </c>
      <c r="F14" s="331">
        <f>E14+1</f>
        <v>2</v>
      </c>
      <c r="G14" s="332">
        <v>3</v>
      </c>
      <c r="H14" s="115"/>
    </row>
    <row r="15" spans="4:8">
      <c r="D15" s="346"/>
      <c r="E15" s="340">
        <v>1</v>
      </c>
      <c r="F15" s="341" t="s">
        <v>268</v>
      </c>
      <c r="G15" s="348" t="s">
        <v>1166</v>
      </c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>
      <c r="D19" s="346"/>
      <c r="E19" s="351" t="s">
        <v>462</v>
      </c>
      <c r="F19" s="164" t="s">
        <v>495</v>
      </c>
      <c r="G19" s="348"/>
      <c r="H19" s="115"/>
    </row>
    <row r="20" spans="4:8">
      <c r="D20" s="346"/>
      <c r="E20" s="351" t="s">
        <v>463</v>
      </c>
      <c r="F20" s="164" t="s">
        <v>494</v>
      </c>
      <c r="G20" s="348"/>
      <c r="H20" s="115"/>
    </row>
    <row r="21" spans="4:8">
      <c r="D21" s="346"/>
      <c r="E21" s="351" t="s">
        <v>209</v>
      </c>
      <c r="F21" s="164" t="s">
        <v>211</v>
      </c>
      <c r="G21" s="348"/>
      <c r="H21" s="115"/>
    </row>
    <row r="22" spans="4:8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>
      <c r="D26" s="95"/>
      <c r="E26" s="183"/>
      <c r="F26" s="183"/>
      <c r="G26" s="183"/>
      <c r="H26" s="115"/>
    </row>
    <row r="27" spans="4:8" ht="27.75" customHeight="1">
      <c r="D27" s="95"/>
      <c r="E27" s="451" t="s">
        <v>230</v>
      </c>
      <c r="F27" s="452"/>
      <c r="G27" s="452"/>
      <c r="H27" s="115"/>
    </row>
    <row r="28" spans="4:8" ht="27.75" customHeight="1">
      <c r="D28" s="95"/>
      <c r="E28" s="451" t="s">
        <v>228</v>
      </c>
      <c r="F28" s="452"/>
      <c r="G28" s="452"/>
      <c r="H28" s="115"/>
    </row>
    <row r="29" spans="4:8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phoneticPr fontId="4" type="noConversion"/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 enableFormatConditionsCalculation="0">
    <tabColor indexed="42"/>
  </sheetPr>
  <dimension ref="A1:C52"/>
  <sheetViews>
    <sheetView workbookViewId="0">
      <selection activeCell="A5" sqref="A5"/>
    </sheetView>
  </sheetViews>
  <sheetFormatPr defaultRowHeight="11.25"/>
  <cols>
    <col min="1" max="1" width="30.7109375" style="1" customWidth="1"/>
    <col min="2" max="2" width="50.7109375" style="1" customWidth="1"/>
    <col min="3" max="3" width="15.7109375" style="3" customWidth="1"/>
    <col min="4" max="16384" width="9.140625" style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/>
    </row>
    <row r="3" spans="1:3" ht="12.75">
      <c r="A3" s="60"/>
    </row>
    <row r="4" spans="1:3" ht="12.75">
      <c r="A4" s="60"/>
    </row>
    <row r="5" spans="1:3" ht="12.75">
      <c r="A5" s="60"/>
    </row>
    <row r="6" spans="1:3" ht="12.75">
      <c r="A6" s="60"/>
    </row>
    <row r="7" spans="1:3" ht="12.75">
      <c r="A7" s="60"/>
    </row>
    <row r="8" spans="1:3" ht="12.75">
      <c r="A8" s="60"/>
    </row>
    <row r="9" spans="1:3" ht="12.75">
      <c r="A9" s="60"/>
    </row>
    <row r="10" spans="1:3" ht="12.75">
      <c r="A10" s="60"/>
    </row>
    <row r="11" spans="1:3" ht="12.75">
      <c r="A11" s="60"/>
    </row>
    <row r="12" spans="1:3" ht="12.75">
      <c r="A12" s="60"/>
    </row>
    <row r="13" spans="1:3" ht="12.75">
      <c r="A13" s="60"/>
    </row>
    <row r="14" spans="1:3" ht="12.75">
      <c r="A14" s="60"/>
    </row>
    <row r="15" spans="1:3" ht="12.75">
      <c r="A15" s="60"/>
    </row>
    <row r="16" spans="1:3" ht="12.75">
      <c r="A16" s="60"/>
    </row>
    <row r="17" spans="1:1" ht="12.75">
      <c r="A17" s="60"/>
    </row>
    <row r="18" spans="1:1" ht="12.75">
      <c r="A18" s="60"/>
    </row>
    <row r="19" spans="1:1" ht="12.75">
      <c r="A19" s="2"/>
    </row>
    <row r="20" spans="1:1" ht="12.75">
      <c r="A20" s="2"/>
    </row>
    <row r="21" spans="1:1" ht="12.75">
      <c r="A21" s="2"/>
    </row>
    <row r="22" spans="1:1" ht="12.75">
      <c r="A22" s="2"/>
    </row>
    <row r="23" spans="1:1" ht="12.75">
      <c r="A23" s="2"/>
    </row>
    <row r="24" spans="1:1" ht="12.75">
      <c r="A24" s="2"/>
    </row>
    <row r="25" spans="1:1" ht="12.75">
      <c r="A25" s="2"/>
    </row>
    <row r="26" spans="1:1" ht="12.75">
      <c r="A26" s="2"/>
    </row>
    <row r="27" spans="1:1" ht="12.75">
      <c r="A27" s="2"/>
    </row>
    <row r="28" spans="1:1" ht="12.75">
      <c r="A28" s="2"/>
    </row>
    <row r="29" spans="1:1" ht="12.75">
      <c r="A29" s="2"/>
    </row>
    <row r="30" spans="1:1" ht="12.75">
      <c r="A30" s="2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  <row r="38" spans="1:1" ht="12.75">
      <c r="A38" s="2"/>
    </row>
    <row r="39" spans="1:1" ht="12.75">
      <c r="A39" s="2"/>
    </row>
    <row r="40" spans="1:1" ht="12.75">
      <c r="A40" s="2"/>
    </row>
    <row r="41" spans="1:1" ht="12.75">
      <c r="A41" s="2"/>
    </row>
    <row r="42" spans="1:1" ht="12.75">
      <c r="A42" s="2"/>
    </row>
    <row r="43" spans="1:1" ht="12.75">
      <c r="A43" s="2"/>
    </row>
    <row r="44" spans="1:1" ht="12.75">
      <c r="A44" s="2"/>
    </row>
    <row r="45" spans="1:1" ht="12.75">
      <c r="A45" s="2"/>
    </row>
    <row r="46" spans="1:1" ht="12.75">
      <c r="A46" s="2"/>
    </row>
    <row r="47" spans="1:1" ht="12.75">
      <c r="A47" s="2"/>
    </row>
    <row r="48" spans="1:1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</sheetData>
  <sheetProtection password="FA9C" sheet="1" objects="1" scenarios="1" formatColumns="0" formatRows="0"/>
  <phoneticPr fontId="5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 enableFormatConditionsCalculation="0">
    <tabColor indexed="47"/>
  </sheetPr>
  <dimension ref="A1"/>
  <sheetViews>
    <sheetView workbookViewId="0">
      <selection activeCell="J28" sqref="J2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workbookViewId="0">
      <selection activeCell="A2" sqref="A2:H133"/>
    </sheetView>
  </sheetViews>
  <sheetFormatPr defaultRowHeight="11.25"/>
  <cols>
    <col min="1" max="16384" width="9.140625" style="143"/>
  </cols>
  <sheetData>
    <row r="1" spans="1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497</v>
      </c>
      <c r="C2" s="273" t="s">
        <v>503</v>
      </c>
      <c r="D2" s="273" t="s">
        <v>504</v>
      </c>
      <c r="E2" s="273" t="s">
        <v>935</v>
      </c>
      <c r="F2" s="273" t="s">
        <v>936</v>
      </c>
      <c r="G2" s="273" t="s">
        <v>937</v>
      </c>
      <c r="H2" s="143" t="s">
        <v>30</v>
      </c>
    </row>
    <row r="3" spans="1:8" ht="12.75">
      <c r="A3" s="143">
        <v>2</v>
      </c>
      <c r="B3" s="273" t="s">
        <v>513</v>
      </c>
      <c r="C3" s="273" t="s">
        <v>524</v>
      </c>
      <c r="D3" s="273" t="s">
        <v>525</v>
      </c>
      <c r="E3" s="273" t="s">
        <v>938</v>
      </c>
      <c r="F3" s="273" t="s">
        <v>939</v>
      </c>
      <c r="G3" s="273" t="s">
        <v>940</v>
      </c>
      <c r="H3" s="143" t="s">
        <v>30</v>
      </c>
    </row>
    <row r="4" spans="1:8" ht="12.75">
      <c r="A4" s="143">
        <v>3</v>
      </c>
      <c r="B4" s="273" t="s">
        <v>513</v>
      </c>
      <c r="C4" s="273" t="s">
        <v>524</v>
      </c>
      <c r="D4" s="273" t="s">
        <v>525</v>
      </c>
      <c r="E4" s="273" t="s">
        <v>941</v>
      </c>
      <c r="F4" s="273" t="s">
        <v>942</v>
      </c>
      <c r="G4" s="273" t="s">
        <v>940</v>
      </c>
      <c r="H4" s="143" t="s">
        <v>30</v>
      </c>
    </row>
    <row r="5" spans="1:8" ht="12.75">
      <c r="A5" s="143">
        <v>4</v>
      </c>
      <c r="B5" s="273" t="s">
        <v>513</v>
      </c>
      <c r="C5" s="273" t="s">
        <v>528</v>
      </c>
      <c r="D5" s="273" t="s">
        <v>529</v>
      </c>
      <c r="E5" s="273" t="s">
        <v>943</v>
      </c>
      <c r="F5" s="273" t="s">
        <v>944</v>
      </c>
      <c r="G5" s="273" t="s">
        <v>940</v>
      </c>
      <c r="H5" s="143" t="s">
        <v>33</v>
      </c>
    </row>
    <row r="6" spans="1:8" ht="12.75">
      <c r="A6" s="143">
        <v>5</v>
      </c>
      <c r="B6" s="273" t="s">
        <v>513</v>
      </c>
      <c r="C6" s="273" t="s">
        <v>528</v>
      </c>
      <c r="D6" s="273" t="s">
        <v>529</v>
      </c>
      <c r="E6" s="273" t="s">
        <v>945</v>
      </c>
      <c r="F6" s="273" t="s">
        <v>946</v>
      </c>
      <c r="G6" s="273" t="s">
        <v>940</v>
      </c>
      <c r="H6" s="143" t="s">
        <v>30</v>
      </c>
    </row>
    <row r="7" spans="1:8" ht="12.75">
      <c r="A7" s="143">
        <v>6</v>
      </c>
      <c r="B7" s="273" t="s">
        <v>513</v>
      </c>
      <c r="C7" s="273" t="s">
        <v>528</v>
      </c>
      <c r="D7" s="273" t="s">
        <v>529</v>
      </c>
      <c r="E7" s="273" t="s">
        <v>947</v>
      </c>
      <c r="F7" s="273" t="s">
        <v>948</v>
      </c>
      <c r="G7" s="273" t="s">
        <v>940</v>
      </c>
      <c r="H7" s="143" t="s">
        <v>30</v>
      </c>
    </row>
    <row r="8" spans="1:8" ht="12.75">
      <c r="A8" s="143">
        <v>7</v>
      </c>
      <c r="B8" s="273" t="s">
        <v>513</v>
      </c>
      <c r="C8" s="273" t="s">
        <v>530</v>
      </c>
      <c r="D8" s="273" t="s">
        <v>531</v>
      </c>
      <c r="E8" s="273" t="s">
        <v>949</v>
      </c>
      <c r="F8" s="273" t="s">
        <v>950</v>
      </c>
      <c r="G8" s="273" t="s">
        <v>940</v>
      </c>
      <c r="H8" s="143" t="s">
        <v>30</v>
      </c>
    </row>
    <row r="9" spans="1:8" ht="12.75">
      <c r="A9" s="143">
        <v>8</v>
      </c>
      <c r="B9" s="273" t="s">
        <v>513</v>
      </c>
      <c r="C9" s="273" t="s">
        <v>530</v>
      </c>
      <c r="D9" s="273" t="s">
        <v>531</v>
      </c>
      <c r="E9" s="273" t="s">
        <v>951</v>
      </c>
      <c r="F9" s="273" t="s">
        <v>952</v>
      </c>
      <c r="G9" s="273" t="s">
        <v>940</v>
      </c>
      <c r="H9" s="143" t="s">
        <v>30</v>
      </c>
    </row>
    <row r="10" spans="1:8" ht="12.75">
      <c r="A10" s="143">
        <v>9</v>
      </c>
      <c r="B10" s="273" t="s">
        <v>513</v>
      </c>
      <c r="C10" s="273" t="s">
        <v>536</v>
      </c>
      <c r="D10" s="273" t="s">
        <v>537</v>
      </c>
      <c r="E10" s="273" t="s">
        <v>953</v>
      </c>
      <c r="F10" s="273" t="s">
        <v>954</v>
      </c>
      <c r="G10" s="273" t="s">
        <v>940</v>
      </c>
      <c r="H10" s="143" t="s">
        <v>30</v>
      </c>
    </row>
    <row r="11" spans="1:8" ht="12.75">
      <c r="A11" s="143">
        <v>10</v>
      </c>
      <c r="B11" s="273" t="s">
        <v>538</v>
      </c>
      <c r="C11" s="273" t="s">
        <v>540</v>
      </c>
      <c r="D11" s="273" t="s">
        <v>541</v>
      </c>
      <c r="E11" s="273" t="s">
        <v>955</v>
      </c>
      <c r="F11" s="273" t="s">
        <v>956</v>
      </c>
      <c r="G11" s="273" t="s">
        <v>957</v>
      </c>
      <c r="H11" s="143" t="s">
        <v>30</v>
      </c>
    </row>
    <row r="12" spans="1:8" ht="12.75">
      <c r="A12" s="143">
        <v>11</v>
      </c>
      <c r="B12" s="273" t="s">
        <v>538</v>
      </c>
      <c r="C12" s="273" t="s">
        <v>554</v>
      </c>
      <c r="D12" s="273" t="s">
        <v>555</v>
      </c>
      <c r="E12" s="273" t="s">
        <v>958</v>
      </c>
      <c r="F12" s="273" t="s">
        <v>959</v>
      </c>
      <c r="G12" s="273" t="s">
        <v>957</v>
      </c>
      <c r="H12" s="143" t="s">
        <v>30</v>
      </c>
    </row>
    <row r="13" spans="1:8" ht="12.75">
      <c r="A13" s="143">
        <v>12</v>
      </c>
      <c r="B13" s="273" t="s">
        <v>558</v>
      </c>
      <c r="C13" s="273" t="s">
        <v>562</v>
      </c>
      <c r="D13" s="273" t="s">
        <v>563</v>
      </c>
      <c r="E13" s="273" t="s">
        <v>960</v>
      </c>
      <c r="F13" s="273" t="s">
        <v>961</v>
      </c>
      <c r="G13" s="273" t="s">
        <v>962</v>
      </c>
      <c r="H13" s="143" t="s">
        <v>30</v>
      </c>
    </row>
    <row r="14" spans="1:8" ht="12.75">
      <c r="A14" s="143">
        <v>13</v>
      </c>
      <c r="B14" s="273" t="s">
        <v>558</v>
      </c>
      <c r="C14" s="273" t="s">
        <v>562</v>
      </c>
      <c r="D14" s="273" t="s">
        <v>563</v>
      </c>
      <c r="E14" s="273" t="s">
        <v>963</v>
      </c>
      <c r="F14" s="273" t="s">
        <v>964</v>
      </c>
      <c r="G14" s="273" t="s">
        <v>965</v>
      </c>
      <c r="H14" s="143" t="s">
        <v>29</v>
      </c>
    </row>
    <row r="15" spans="1:8" ht="12.75">
      <c r="A15" s="143">
        <v>14</v>
      </c>
      <c r="B15" s="273" t="s">
        <v>572</v>
      </c>
      <c r="C15" s="273" t="s">
        <v>578</v>
      </c>
      <c r="D15" s="273" t="s">
        <v>579</v>
      </c>
      <c r="E15" s="273" t="s">
        <v>966</v>
      </c>
      <c r="F15" s="273" t="s">
        <v>967</v>
      </c>
      <c r="G15" s="273" t="s">
        <v>968</v>
      </c>
      <c r="H15" s="143" t="s">
        <v>30</v>
      </c>
    </row>
    <row r="16" spans="1:8" ht="12.75">
      <c r="A16" s="143">
        <v>15</v>
      </c>
      <c r="B16" s="273" t="s">
        <v>586</v>
      </c>
      <c r="C16" s="273" t="s">
        <v>588</v>
      </c>
      <c r="D16" s="273" t="s">
        <v>589</v>
      </c>
      <c r="E16" s="273" t="s">
        <v>969</v>
      </c>
      <c r="F16" s="273" t="s">
        <v>970</v>
      </c>
      <c r="G16" s="273" t="s">
        <v>971</v>
      </c>
      <c r="H16" s="143" t="s">
        <v>30</v>
      </c>
    </row>
    <row r="17" spans="1:8" ht="12.75">
      <c r="A17" s="143">
        <v>16</v>
      </c>
      <c r="B17" s="273" t="s">
        <v>586</v>
      </c>
      <c r="C17" s="273" t="s">
        <v>588</v>
      </c>
      <c r="D17" s="273" t="s">
        <v>589</v>
      </c>
      <c r="E17" s="273" t="s">
        <v>972</v>
      </c>
      <c r="F17" s="273" t="s">
        <v>973</v>
      </c>
      <c r="G17" s="273" t="s">
        <v>971</v>
      </c>
      <c r="H17" s="143" t="s">
        <v>30</v>
      </c>
    </row>
    <row r="18" spans="1:8" ht="12.75">
      <c r="A18" s="143">
        <v>17</v>
      </c>
      <c r="B18" s="273" t="s">
        <v>586</v>
      </c>
      <c r="C18" s="273" t="s">
        <v>590</v>
      </c>
      <c r="D18" s="273" t="s">
        <v>591</v>
      </c>
      <c r="E18" s="273" t="s">
        <v>974</v>
      </c>
      <c r="F18" s="273" t="s">
        <v>975</v>
      </c>
      <c r="G18" s="273" t="s">
        <v>971</v>
      </c>
      <c r="H18" s="143" t="s">
        <v>30</v>
      </c>
    </row>
    <row r="19" spans="1:8" ht="12.75">
      <c r="A19" s="143">
        <v>18</v>
      </c>
      <c r="B19" s="273" t="s">
        <v>596</v>
      </c>
      <c r="C19" s="273" t="s">
        <v>606</v>
      </c>
      <c r="D19" s="273" t="s">
        <v>607</v>
      </c>
      <c r="E19" s="273" t="s">
        <v>976</v>
      </c>
      <c r="F19" s="273" t="s">
        <v>977</v>
      </c>
      <c r="G19" s="273" t="s">
        <v>978</v>
      </c>
      <c r="H19" s="143" t="s">
        <v>30</v>
      </c>
    </row>
    <row r="20" spans="1:8" ht="12.75">
      <c r="A20" s="143">
        <v>19</v>
      </c>
      <c r="B20" s="273" t="s">
        <v>596</v>
      </c>
      <c r="C20" s="273" t="s">
        <v>606</v>
      </c>
      <c r="D20" s="273" t="s">
        <v>607</v>
      </c>
      <c r="E20" s="273" t="s">
        <v>979</v>
      </c>
      <c r="F20" s="273" t="s">
        <v>980</v>
      </c>
      <c r="G20" s="273" t="s">
        <v>978</v>
      </c>
      <c r="H20" s="143" t="s">
        <v>33</v>
      </c>
    </row>
    <row r="21" spans="1:8" ht="12.75">
      <c r="A21" s="143">
        <v>20</v>
      </c>
      <c r="B21" s="273" t="s">
        <v>616</v>
      </c>
      <c r="C21" s="273" t="s">
        <v>620</v>
      </c>
      <c r="D21" s="273" t="s">
        <v>621</v>
      </c>
      <c r="E21" s="273" t="s">
        <v>981</v>
      </c>
      <c r="F21" s="273" t="s">
        <v>982</v>
      </c>
      <c r="G21" s="273" t="s">
        <v>983</v>
      </c>
      <c r="H21" s="143" t="s">
        <v>30</v>
      </c>
    </row>
    <row r="22" spans="1:8" ht="12.75">
      <c r="A22" s="143">
        <v>21</v>
      </c>
      <c r="B22" s="273" t="s">
        <v>632</v>
      </c>
      <c r="C22" s="273" t="s">
        <v>636</v>
      </c>
      <c r="D22" s="273" t="s">
        <v>637</v>
      </c>
      <c r="E22" s="273" t="s">
        <v>984</v>
      </c>
      <c r="F22" s="273" t="s">
        <v>985</v>
      </c>
      <c r="G22" s="273" t="s">
        <v>986</v>
      </c>
      <c r="H22" s="143" t="s">
        <v>30</v>
      </c>
    </row>
    <row r="23" spans="1:8" ht="12.75">
      <c r="A23" s="143">
        <v>22</v>
      </c>
      <c r="B23" s="273" t="s">
        <v>632</v>
      </c>
      <c r="C23" s="273" t="s">
        <v>644</v>
      </c>
      <c r="D23" s="273" t="s">
        <v>645</v>
      </c>
      <c r="E23" s="273" t="s">
        <v>987</v>
      </c>
      <c r="F23" s="273" t="s">
        <v>988</v>
      </c>
      <c r="G23" s="273" t="s">
        <v>986</v>
      </c>
      <c r="H23" s="143" t="s">
        <v>30</v>
      </c>
    </row>
    <row r="24" spans="1:8" ht="12.75">
      <c r="A24" s="143">
        <v>23</v>
      </c>
      <c r="B24" s="273" t="s">
        <v>632</v>
      </c>
      <c r="C24" s="273" t="s">
        <v>644</v>
      </c>
      <c r="D24" s="273" t="s">
        <v>645</v>
      </c>
      <c r="E24" s="273" t="s">
        <v>989</v>
      </c>
      <c r="F24" s="273" t="s">
        <v>990</v>
      </c>
      <c r="G24" s="273" t="s">
        <v>986</v>
      </c>
      <c r="H24" s="143" t="s">
        <v>30</v>
      </c>
    </row>
    <row r="25" spans="1:8" ht="12.75">
      <c r="A25" s="143">
        <v>24</v>
      </c>
      <c r="B25" s="273" t="s">
        <v>656</v>
      </c>
      <c r="C25" s="273" t="s">
        <v>670</v>
      </c>
      <c r="D25" s="273" t="s">
        <v>671</v>
      </c>
      <c r="E25" s="273" t="s">
        <v>991</v>
      </c>
      <c r="F25" s="273" t="s">
        <v>992</v>
      </c>
      <c r="G25" s="273" t="s">
        <v>993</v>
      </c>
      <c r="H25" s="143" t="s">
        <v>30</v>
      </c>
    </row>
    <row r="26" spans="1:8" ht="12.75">
      <c r="A26" s="143">
        <v>25</v>
      </c>
      <c r="B26" s="273" t="s">
        <v>676</v>
      </c>
      <c r="C26" s="273" t="s">
        <v>688</v>
      </c>
      <c r="D26" s="273" t="s">
        <v>689</v>
      </c>
      <c r="E26" s="273" t="s">
        <v>994</v>
      </c>
      <c r="F26" s="273" t="s">
        <v>995</v>
      </c>
      <c r="G26" s="273" t="s">
        <v>996</v>
      </c>
      <c r="H26" s="143" t="s">
        <v>30</v>
      </c>
    </row>
    <row r="27" spans="1:8" ht="12.75">
      <c r="A27" s="143">
        <v>26</v>
      </c>
      <c r="B27" s="273" t="s">
        <v>676</v>
      </c>
      <c r="C27" s="273" t="s">
        <v>688</v>
      </c>
      <c r="D27" s="273" t="s">
        <v>689</v>
      </c>
      <c r="E27" s="273" t="s">
        <v>997</v>
      </c>
      <c r="F27" s="273" t="s">
        <v>998</v>
      </c>
      <c r="G27" s="273" t="s">
        <v>996</v>
      </c>
      <c r="H27" s="143" t="s">
        <v>30</v>
      </c>
    </row>
    <row r="28" spans="1:8" ht="12.75">
      <c r="A28" s="143">
        <v>27</v>
      </c>
      <c r="B28" s="273" t="s">
        <v>676</v>
      </c>
      <c r="C28" s="273" t="s">
        <v>692</v>
      </c>
      <c r="D28" s="273" t="s">
        <v>693</v>
      </c>
      <c r="E28" s="273" t="s">
        <v>999</v>
      </c>
      <c r="F28" s="273" t="s">
        <v>1000</v>
      </c>
      <c r="G28" s="273" t="s">
        <v>996</v>
      </c>
      <c r="H28" s="143" t="s">
        <v>30</v>
      </c>
    </row>
    <row r="29" spans="1:8" ht="12.75">
      <c r="A29" s="143">
        <v>28</v>
      </c>
      <c r="B29" s="273" t="s">
        <v>697</v>
      </c>
      <c r="C29" s="273" t="s">
        <v>711</v>
      </c>
      <c r="D29" s="273" t="s">
        <v>712</v>
      </c>
      <c r="E29" s="273" t="s">
        <v>1001</v>
      </c>
      <c r="F29" s="273" t="s">
        <v>1002</v>
      </c>
      <c r="G29" s="273" t="s">
        <v>1003</v>
      </c>
      <c r="H29" s="143" t="s">
        <v>30</v>
      </c>
    </row>
    <row r="30" spans="1:8" ht="12.75">
      <c r="A30" s="143">
        <v>29</v>
      </c>
      <c r="B30" s="273" t="s">
        <v>697</v>
      </c>
      <c r="C30" s="273" t="s">
        <v>711</v>
      </c>
      <c r="D30" s="273" t="s">
        <v>712</v>
      </c>
      <c r="E30" s="273" t="s">
        <v>1004</v>
      </c>
      <c r="F30" s="273" t="s">
        <v>1005</v>
      </c>
      <c r="G30" s="273" t="s">
        <v>1003</v>
      </c>
      <c r="H30" s="143" t="s">
        <v>30</v>
      </c>
    </row>
    <row r="31" spans="1:8" ht="12.75">
      <c r="A31" s="143">
        <v>30</v>
      </c>
      <c r="B31" s="273" t="s">
        <v>697</v>
      </c>
      <c r="C31" s="273" t="s">
        <v>711</v>
      </c>
      <c r="D31" s="273" t="s">
        <v>712</v>
      </c>
      <c r="E31" s="273" t="s">
        <v>1006</v>
      </c>
      <c r="F31" s="273" t="s">
        <v>1007</v>
      </c>
      <c r="G31" s="273" t="s">
        <v>1003</v>
      </c>
      <c r="H31" s="143" t="s">
        <v>30</v>
      </c>
    </row>
    <row r="32" spans="1:8" ht="12.75">
      <c r="A32" s="143">
        <v>31</v>
      </c>
      <c r="B32" s="273" t="s">
        <v>697</v>
      </c>
      <c r="C32" s="273" t="s">
        <v>711</v>
      </c>
      <c r="D32" s="273" t="s">
        <v>712</v>
      </c>
      <c r="E32" s="273" t="s">
        <v>1008</v>
      </c>
      <c r="F32" s="273" t="s">
        <v>1009</v>
      </c>
      <c r="G32" s="273" t="s">
        <v>1003</v>
      </c>
      <c r="H32" s="143" t="s">
        <v>30</v>
      </c>
    </row>
    <row r="33" spans="1:8" ht="12.75">
      <c r="A33" s="143">
        <v>32</v>
      </c>
      <c r="B33" s="273" t="s">
        <v>697</v>
      </c>
      <c r="C33" s="273" t="s">
        <v>711</v>
      </c>
      <c r="D33" s="273" t="s">
        <v>712</v>
      </c>
      <c r="E33" s="273" t="s">
        <v>1010</v>
      </c>
      <c r="F33" s="273" t="s">
        <v>1011</v>
      </c>
      <c r="G33" s="273" t="s">
        <v>1003</v>
      </c>
      <c r="H33" s="143" t="s">
        <v>30</v>
      </c>
    </row>
    <row r="34" spans="1:8" ht="12.75">
      <c r="A34" s="143">
        <v>33</v>
      </c>
      <c r="B34" s="273" t="s">
        <v>715</v>
      </c>
      <c r="C34" s="273" t="s">
        <v>723</v>
      </c>
      <c r="D34" s="273" t="s">
        <v>724</v>
      </c>
      <c r="E34" s="273" t="s">
        <v>1012</v>
      </c>
      <c r="F34" s="273" t="s">
        <v>1013</v>
      </c>
      <c r="G34" s="273" t="s">
        <v>1014</v>
      </c>
      <c r="H34" s="143" t="s">
        <v>30</v>
      </c>
    </row>
    <row r="35" spans="1:8" ht="12.75">
      <c r="A35" s="143">
        <v>34</v>
      </c>
      <c r="B35" s="273" t="s">
        <v>715</v>
      </c>
      <c r="C35" s="273" t="s">
        <v>723</v>
      </c>
      <c r="D35" s="273" t="s">
        <v>724</v>
      </c>
      <c r="E35" s="273" t="s">
        <v>1015</v>
      </c>
      <c r="F35" s="273" t="s">
        <v>1016</v>
      </c>
      <c r="G35" s="273" t="s">
        <v>1014</v>
      </c>
      <c r="H35" s="143" t="s">
        <v>30</v>
      </c>
    </row>
    <row r="36" spans="1:8" ht="12.75">
      <c r="A36" s="143">
        <v>35</v>
      </c>
      <c r="B36" s="273" t="s">
        <v>715</v>
      </c>
      <c r="C36" s="273" t="s">
        <v>727</v>
      </c>
      <c r="D36" s="273" t="s">
        <v>728</v>
      </c>
      <c r="E36" s="273" t="s">
        <v>1017</v>
      </c>
      <c r="F36" s="273" t="s">
        <v>1018</v>
      </c>
      <c r="G36" s="273" t="s">
        <v>1014</v>
      </c>
      <c r="H36" s="143" t="s">
        <v>30</v>
      </c>
    </row>
    <row r="37" spans="1:8" ht="12.75">
      <c r="A37" s="143">
        <v>36</v>
      </c>
      <c r="B37" s="273" t="s">
        <v>715</v>
      </c>
      <c r="C37" s="273" t="s">
        <v>727</v>
      </c>
      <c r="D37" s="273" t="s">
        <v>728</v>
      </c>
      <c r="E37" s="273" t="s">
        <v>1019</v>
      </c>
      <c r="F37" s="273" t="s">
        <v>1020</v>
      </c>
      <c r="G37" s="273" t="s">
        <v>1014</v>
      </c>
      <c r="H37" s="143" t="s">
        <v>30</v>
      </c>
    </row>
    <row r="38" spans="1:8" ht="12.75">
      <c r="A38" s="143">
        <v>37</v>
      </c>
      <c r="B38" s="273" t="s">
        <v>731</v>
      </c>
      <c r="C38" s="273" t="s">
        <v>739</v>
      </c>
      <c r="D38" s="273" t="s">
        <v>740</v>
      </c>
      <c r="E38" s="273" t="s">
        <v>1021</v>
      </c>
      <c r="F38" s="273" t="s">
        <v>1022</v>
      </c>
      <c r="G38" s="273" t="s">
        <v>1023</v>
      </c>
      <c r="H38" s="143" t="s">
        <v>30</v>
      </c>
    </row>
    <row r="39" spans="1:8" ht="12.75">
      <c r="A39" s="143">
        <v>38</v>
      </c>
      <c r="B39" s="273" t="s">
        <v>747</v>
      </c>
      <c r="C39" s="273" t="s">
        <v>761</v>
      </c>
      <c r="D39" s="273" t="s">
        <v>762</v>
      </c>
      <c r="E39" s="273" t="s">
        <v>1024</v>
      </c>
      <c r="F39" s="273" t="s">
        <v>1025</v>
      </c>
      <c r="G39" s="273" t="s">
        <v>1026</v>
      </c>
      <c r="H39" s="143" t="s">
        <v>30</v>
      </c>
    </row>
    <row r="40" spans="1:8" ht="12.75">
      <c r="A40" s="143">
        <v>39</v>
      </c>
      <c r="B40" s="273" t="s">
        <v>763</v>
      </c>
      <c r="C40" s="273" t="s">
        <v>771</v>
      </c>
      <c r="D40" s="273" t="s">
        <v>772</v>
      </c>
      <c r="E40" s="273" t="s">
        <v>1027</v>
      </c>
      <c r="F40" s="273" t="s">
        <v>1028</v>
      </c>
      <c r="G40" s="273" t="s">
        <v>1029</v>
      </c>
      <c r="H40" s="143" t="s">
        <v>30</v>
      </c>
    </row>
    <row r="41" spans="1:8" ht="12.75">
      <c r="A41" s="143">
        <v>40</v>
      </c>
      <c r="B41" s="273" t="s">
        <v>775</v>
      </c>
      <c r="C41" s="273" t="s">
        <v>789</v>
      </c>
      <c r="D41" s="273" t="s">
        <v>790</v>
      </c>
      <c r="E41" s="273" t="s">
        <v>1030</v>
      </c>
      <c r="F41" s="273" t="s">
        <v>1031</v>
      </c>
      <c r="G41" s="273" t="s">
        <v>1032</v>
      </c>
      <c r="H41" s="143" t="s">
        <v>33</v>
      </c>
    </row>
    <row r="42" spans="1:8" ht="12.75">
      <c r="A42" s="143">
        <v>41</v>
      </c>
      <c r="B42" s="273" t="s">
        <v>775</v>
      </c>
      <c r="C42" s="273" t="s">
        <v>789</v>
      </c>
      <c r="D42" s="273" t="s">
        <v>790</v>
      </c>
      <c r="E42" s="273" t="s">
        <v>1033</v>
      </c>
      <c r="F42" s="273" t="s">
        <v>1034</v>
      </c>
      <c r="G42" s="273" t="s">
        <v>1032</v>
      </c>
      <c r="H42" s="143" t="s">
        <v>30</v>
      </c>
    </row>
    <row r="43" spans="1:8" ht="12.75">
      <c r="A43" s="143">
        <v>42</v>
      </c>
      <c r="B43" s="273" t="s">
        <v>775</v>
      </c>
      <c r="C43" s="273" t="s">
        <v>789</v>
      </c>
      <c r="D43" s="273" t="s">
        <v>790</v>
      </c>
      <c r="E43" s="273" t="s">
        <v>1035</v>
      </c>
      <c r="F43" s="273" t="s">
        <v>1036</v>
      </c>
      <c r="G43" s="273" t="s">
        <v>1032</v>
      </c>
      <c r="H43" s="143" t="s">
        <v>30</v>
      </c>
    </row>
    <row r="44" spans="1:8" ht="12.75">
      <c r="A44" s="143">
        <v>43</v>
      </c>
      <c r="B44" s="273" t="s">
        <v>775</v>
      </c>
      <c r="C44" s="273" t="s">
        <v>793</v>
      </c>
      <c r="D44" s="273" t="s">
        <v>794</v>
      </c>
      <c r="E44" s="273" t="s">
        <v>1037</v>
      </c>
      <c r="F44" s="273" t="s">
        <v>1038</v>
      </c>
      <c r="G44" s="273" t="s">
        <v>1032</v>
      </c>
      <c r="H44" s="143" t="s">
        <v>30</v>
      </c>
    </row>
    <row r="45" spans="1:8" ht="12.75">
      <c r="A45" s="143">
        <v>44</v>
      </c>
      <c r="B45" s="273" t="s">
        <v>795</v>
      </c>
      <c r="C45" s="273" t="s">
        <v>809</v>
      </c>
      <c r="D45" s="273" t="s">
        <v>810</v>
      </c>
      <c r="E45" s="273" t="s">
        <v>1039</v>
      </c>
      <c r="F45" s="273" t="s">
        <v>1040</v>
      </c>
      <c r="G45" s="273" t="s">
        <v>1041</v>
      </c>
      <c r="H45" s="143" t="s">
        <v>30</v>
      </c>
    </row>
    <row r="46" spans="1:8" ht="12.75">
      <c r="A46" s="143">
        <v>45</v>
      </c>
      <c r="B46" s="273" t="s">
        <v>795</v>
      </c>
      <c r="C46" s="273" t="s">
        <v>809</v>
      </c>
      <c r="D46" s="273" t="s">
        <v>810</v>
      </c>
      <c r="E46" s="273" t="s">
        <v>1042</v>
      </c>
      <c r="F46" s="273" t="s">
        <v>1043</v>
      </c>
      <c r="G46" s="273" t="s">
        <v>1044</v>
      </c>
      <c r="H46" s="143" t="s">
        <v>32</v>
      </c>
    </row>
    <row r="47" spans="1:8" ht="12.75">
      <c r="A47" s="143">
        <v>46</v>
      </c>
      <c r="B47" s="273" t="s">
        <v>795</v>
      </c>
      <c r="C47" s="273" t="s">
        <v>811</v>
      </c>
      <c r="D47" s="273" t="s">
        <v>812</v>
      </c>
      <c r="E47" s="273" t="s">
        <v>1045</v>
      </c>
      <c r="F47" s="273" t="s">
        <v>1046</v>
      </c>
      <c r="G47" s="273" t="s">
        <v>1041</v>
      </c>
      <c r="H47" s="143" t="s">
        <v>30</v>
      </c>
    </row>
    <row r="48" spans="1:8" ht="12.75">
      <c r="A48" s="143">
        <v>47</v>
      </c>
      <c r="B48" s="273" t="s">
        <v>795</v>
      </c>
      <c r="C48" s="273" t="s">
        <v>811</v>
      </c>
      <c r="D48" s="273" t="s">
        <v>812</v>
      </c>
      <c r="E48" s="273" t="s">
        <v>1047</v>
      </c>
      <c r="F48" s="273" t="s">
        <v>1048</v>
      </c>
      <c r="G48" s="273" t="s">
        <v>1041</v>
      </c>
      <c r="H48" s="143" t="s">
        <v>30</v>
      </c>
    </row>
    <row r="49" spans="1:8" ht="12.75">
      <c r="A49" s="143">
        <v>48</v>
      </c>
      <c r="B49" s="273" t="s">
        <v>819</v>
      </c>
      <c r="C49" s="273" t="s">
        <v>828</v>
      </c>
      <c r="D49" s="273" t="s">
        <v>829</v>
      </c>
      <c r="E49" s="273" t="s">
        <v>1049</v>
      </c>
      <c r="F49" s="273" t="s">
        <v>1050</v>
      </c>
      <c r="G49" s="273" t="s">
        <v>1051</v>
      </c>
      <c r="H49" s="143" t="s">
        <v>30</v>
      </c>
    </row>
    <row r="50" spans="1:8" ht="12.75">
      <c r="A50" s="143">
        <v>49</v>
      </c>
      <c r="B50" s="273" t="s">
        <v>819</v>
      </c>
      <c r="C50" s="273" t="s">
        <v>828</v>
      </c>
      <c r="D50" s="273" t="s">
        <v>829</v>
      </c>
      <c r="E50" s="273" t="s">
        <v>1052</v>
      </c>
      <c r="F50" s="273" t="s">
        <v>1053</v>
      </c>
      <c r="G50" s="273" t="s">
        <v>1051</v>
      </c>
      <c r="H50" s="143" t="s">
        <v>30</v>
      </c>
    </row>
    <row r="51" spans="1:8" ht="12.75">
      <c r="A51" s="143">
        <v>50</v>
      </c>
      <c r="B51" s="273" t="s">
        <v>832</v>
      </c>
      <c r="C51" s="273" t="s">
        <v>840</v>
      </c>
      <c r="D51" s="273" t="s">
        <v>841</v>
      </c>
      <c r="E51" s="273" t="s">
        <v>1054</v>
      </c>
      <c r="F51" s="273" t="s">
        <v>1055</v>
      </c>
      <c r="G51" s="273" t="s">
        <v>1056</v>
      </c>
      <c r="H51" s="143" t="s">
        <v>30</v>
      </c>
    </row>
    <row r="52" spans="1:8" ht="12.75">
      <c r="A52" s="143">
        <v>51</v>
      </c>
      <c r="B52" s="273" t="s">
        <v>832</v>
      </c>
      <c r="C52" s="273" t="s">
        <v>840</v>
      </c>
      <c r="D52" s="273" t="s">
        <v>841</v>
      </c>
      <c r="E52" s="273" t="s">
        <v>1057</v>
      </c>
      <c r="F52" s="273" t="s">
        <v>1058</v>
      </c>
      <c r="G52" s="273" t="s">
        <v>1056</v>
      </c>
      <c r="H52" s="143" t="s">
        <v>32</v>
      </c>
    </row>
    <row r="53" spans="1:8" ht="12.75">
      <c r="A53" s="143">
        <v>52</v>
      </c>
      <c r="B53" s="273" t="s">
        <v>842</v>
      </c>
      <c r="C53" s="273" t="s">
        <v>850</v>
      </c>
      <c r="D53" s="273" t="s">
        <v>851</v>
      </c>
      <c r="E53" s="273" t="s">
        <v>1059</v>
      </c>
      <c r="F53" s="273" t="s">
        <v>1060</v>
      </c>
      <c r="G53" s="273" t="s">
        <v>1061</v>
      </c>
      <c r="H53" s="143" t="s">
        <v>30</v>
      </c>
    </row>
    <row r="54" spans="1:8" ht="12.75">
      <c r="A54" s="143">
        <v>53</v>
      </c>
      <c r="B54" s="273" t="s">
        <v>856</v>
      </c>
      <c r="C54" s="273" t="s">
        <v>860</v>
      </c>
      <c r="D54" s="273" t="s">
        <v>861</v>
      </c>
      <c r="E54" s="273" t="s">
        <v>1062</v>
      </c>
      <c r="F54" s="273" t="s">
        <v>1063</v>
      </c>
      <c r="G54" s="273" t="s">
        <v>1064</v>
      </c>
      <c r="H54" s="143" t="s">
        <v>30</v>
      </c>
    </row>
    <row r="55" spans="1:8" ht="12.75">
      <c r="A55" s="143">
        <v>54</v>
      </c>
      <c r="B55" s="273" t="s">
        <v>856</v>
      </c>
      <c r="C55" s="273" t="s">
        <v>860</v>
      </c>
      <c r="D55" s="273" t="s">
        <v>861</v>
      </c>
      <c r="E55" s="273" t="s">
        <v>1065</v>
      </c>
      <c r="F55" s="273" t="s">
        <v>1066</v>
      </c>
      <c r="G55" s="273" t="s">
        <v>1067</v>
      </c>
      <c r="H55" s="143" t="s">
        <v>30</v>
      </c>
    </row>
    <row r="56" spans="1:8" ht="12.75">
      <c r="A56" s="143">
        <v>55</v>
      </c>
      <c r="B56" s="273" t="s">
        <v>856</v>
      </c>
      <c r="C56" s="273" t="s">
        <v>860</v>
      </c>
      <c r="D56" s="273" t="s">
        <v>861</v>
      </c>
      <c r="E56" s="273" t="s">
        <v>1068</v>
      </c>
      <c r="F56" s="273" t="s">
        <v>1069</v>
      </c>
      <c r="G56" s="273" t="s">
        <v>1064</v>
      </c>
      <c r="H56" s="143" t="s">
        <v>30</v>
      </c>
    </row>
    <row r="57" spans="1:8" ht="12.75">
      <c r="A57" s="143">
        <v>56</v>
      </c>
      <c r="B57" s="273" t="s">
        <v>856</v>
      </c>
      <c r="C57" s="273" t="s">
        <v>869</v>
      </c>
      <c r="D57" s="273" t="s">
        <v>870</v>
      </c>
      <c r="E57" s="273" t="s">
        <v>1070</v>
      </c>
      <c r="F57" s="273" t="s">
        <v>1071</v>
      </c>
      <c r="G57" s="273" t="s">
        <v>1064</v>
      </c>
      <c r="H57" s="143" t="s">
        <v>30</v>
      </c>
    </row>
    <row r="58" spans="1:8" ht="12.75">
      <c r="A58" s="143">
        <v>57</v>
      </c>
      <c r="B58" s="273" t="s">
        <v>856</v>
      </c>
      <c r="C58" s="273" t="s">
        <v>869</v>
      </c>
      <c r="D58" s="273" t="s">
        <v>870</v>
      </c>
      <c r="E58" s="273" t="s">
        <v>1072</v>
      </c>
      <c r="F58" s="273" t="s">
        <v>1073</v>
      </c>
      <c r="G58" s="273" t="s">
        <v>1074</v>
      </c>
      <c r="H58" s="143" t="s">
        <v>30</v>
      </c>
    </row>
    <row r="59" spans="1:8" ht="12.75">
      <c r="A59" s="143">
        <v>58</v>
      </c>
      <c r="B59" s="273" t="s">
        <v>856</v>
      </c>
      <c r="C59" s="273" t="s">
        <v>869</v>
      </c>
      <c r="D59" s="273" t="s">
        <v>870</v>
      </c>
      <c r="E59" s="273" t="s">
        <v>1075</v>
      </c>
      <c r="F59" s="273" t="s">
        <v>1073</v>
      </c>
      <c r="G59" s="273" t="s">
        <v>1076</v>
      </c>
      <c r="H59" s="143" t="s">
        <v>30</v>
      </c>
    </row>
    <row r="60" spans="1:8" ht="12.75">
      <c r="A60" s="143">
        <v>59</v>
      </c>
      <c r="B60" s="273" t="s">
        <v>856</v>
      </c>
      <c r="C60" s="273" t="s">
        <v>871</v>
      </c>
      <c r="D60" s="273" t="s">
        <v>872</v>
      </c>
      <c r="E60" s="273" t="s">
        <v>1077</v>
      </c>
      <c r="F60" s="273" t="s">
        <v>1078</v>
      </c>
      <c r="G60" s="273" t="s">
        <v>1064</v>
      </c>
      <c r="H60" s="143" t="s">
        <v>30</v>
      </c>
    </row>
    <row r="61" spans="1:8" ht="12.75">
      <c r="A61" s="143">
        <v>60</v>
      </c>
      <c r="B61" s="273" t="s">
        <v>873</v>
      </c>
      <c r="C61" s="273" t="s">
        <v>880</v>
      </c>
      <c r="D61" s="273" t="s">
        <v>881</v>
      </c>
      <c r="E61" s="273" t="s">
        <v>1079</v>
      </c>
      <c r="F61" s="273" t="s">
        <v>1080</v>
      </c>
      <c r="G61" s="273" t="s">
        <v>1081</v>
      </c>
      <c r="H61" s="143" t="s">
        <v>30</v>
      </c>
    </row>
    <row r="62" spans="1:8" ht="12.75">
      <c r="A62" s="143">
        <v>61</v>
      </c>
      <c r="B62" s="273" t="s">
        <v>886</v>
      </c>
      <c r="C62" s="273" t="s">
        <v>892</v>
      </c>
      <c r="D62" s="273" t="s">
        <v>893</v>
      </c>
      <c r="E62" s="273" t="s">
        <v>1082</v>
      </c>
      <c r="F62" s="273" t="s">
        <v>1083</v>
      </c>
      <c r="G62" s="273" t="s">
        <v>1084</v>
      </c>
      <c r="H62" s="143" t="s">
        <v>30</v>
      </c>
    </row>
    <row r="63" spans="1:8" ht="12.75">
      <c r="A63" s="143">
        <v>62</v>
      </c>
      <c r="B63" s="273" t="s">
        <v>143</v>
      </c>
      <c r="C63" s="273" t="s">
        <v>143</v>
      </c>
      <c r="D63" s="273" t="s">
        <v>1085</v>
      </c>
      <c r="E63" s="273" t="s">
        <v>1086</v>
      </c>
      <c r="F63" s="273" t="s">
        <v>1073</v>
      </c>
      <c r="G63" s="273" t="s">
        <v>1087</v>
      </c>
      <c r="H63" s="143" t="s">
        <v>30</v>
      </c>
    </row>
    <row r="64" spans="1:8" ht="12.75">
      <c r="A64" s="143">
        <v>63</v>
      </c>
      <c r="B64" s="273" t="s">
        <v>143</v>
      </c>
      <c r="C64" s="273" t="s">
        <v>143</v>
      </c>
      <c r="D64" s="273" t="s">
        <v>1085</v>
      </c>
      <c r="E64" s="273" t="s">
        <v>1088</v>
      </c>
      <c r="F64" s="273" t="s">
        <v>1073</v>
      </c>
      <c r="G64" s="273" t="s">
        <v>1089</v>
      </c>
      <c r="H64" s="143" t="s">
        <v>30</v>
      </c>
    </row>
    <row r="65" spans="1:8" ht="12.75">
      <c r="A65" s="143">
        <v>64</v>
      </c>
      <c r="B65" s="273" t="s">
        <v>896</v>
      </c>
      <c r="C65" s="273" t="s">
        <v>898</v>
      </c>
      <c r="D65" s="273" t="s">
        <v>897</v>
      </c>
      <c r="E65" s="273" t="s">
        <v>1090</v>
      </c>
      <c r="F65" s="273" t="s">
        <v>1073</v>
      </c>
      <c r="G65" s="273" t="s">
        <v>1064</v>
      </c>
      <c r="H65" s="143" t="s">
        <v>30</v>
      </c>
    </row>
    <row r="66" spans="1:8" ht="12.75">
      <c r="A66" s="143">
        <v>65</v>
      </c>
      <c r="B66" s="273" t="s">
        <v>896</v>
      </c>
      <c r="C66" s="273" t="s">
        <v>898</v>
      </c>
      <c r="D66" s="273" t="s">
        <v>897</v>
      </c>
      <c r="E66" s="273" t="s">
        <v>1091</v>
      </c>
      <c r="F66" s="273" t="s">
        <v>1092</v>
      </c>
      <c r="G66" s="273" t="s">
        <v>1074</v>
      </c>
      <c r="H66" s="143" t="s">
        <v>33</v>
      </c>
    </row>
    <row r="67" spans="1:8" ht="12.75">
      <c r="A67" s="143">
        <v>66</v>
      </c>
      <c r="B67" s="273" t="s">
        <v>896</v>
      </c>
      <c r="C67" s="273" t="s">
        <v>898</v>
      </c>
      <c r="D67" s="273" t="s">
        <v>897</v>
      </c>
      <c r="E67" s="273" t="s">
        <v>1093</v>
      </c>
      <c r="F67" s="273" t="s">
        <v>1094</v>
      </c>
      <c r="G67" s="273" t="s">
        <v>1074</v>
      </c>
      <c r="H67" s="143" t="s">
        <v>30</v>
      </c>
    </row>
    <row r="68" spans="1:8" ht="12.75">
      <c r="A68" s="143">
        <v>67</v>
      </c>
      <c r="B68" s="273" t="s">
        <v>896</v>
      </c>
      <c r="C68" s="273" t="s">
        <v>898</v>
      </c>
      <c r="D68" s="273" t="s">
        <v>897</v>
      </c>
      <c r="E68" s="273" t="s">
        <v>1095</v>
      </c>
      <c r="F68" s="273" t="s">
        <v>1096</v>
      </c>
      <c r="G68" s="273" t="s">
        <v>1074</v>
      </c>
      <c r="H68" s="143" t="s">
        <v>30</v>
      </c>
    </row>
    <row r="69" spans="1:8" ht="12.75">
      <c r="A69" s="143">
        <v>68</v>
      </c>
      <c r="B69" s="273" t="s">
        <v>896</v>
      </c>
      <c r="C69" s="273" t="s">
        <v>898</v>
      </c>
      <c r="D69" s="273" t="s">
        <v>897</v>
      </c>
      <c r="E69" s="273" t="s">
        <v>1097</v>
      </c>
      <c r="F69" s="273" t="s">
        <v>1098</v>
      </c>
      <c r="G69" s="273" t="s">
        <v>1074</v>
      </c>
      <c r="H69" s="143" t="s">
        <v>30</v>
      </c>
    </row>
    <row r="70" spans="1:8" ht="12.75">
      <c r="A70" s="143">
        <v>69</v>
      </c>
      <c r="B70" s="273" t="s">
        <v>896</v>
      </c>
      <c r="C70" s="273" t="s">
        <v>898</v>
      </c>
      <c r="D70" s="273" t="s">
        <v>897</v>
      </c>
      <c r="E70" s="273" t="s">
        <v>1099</v>
      </c>
      <c r="F70" s="273" t="s">
        <v>1100</v>
      </c>
      <c r="G70" s="273" t="s">
        <v>1074</v>
      </c>
      <c r="H70" s="143" t="s">
        <v>30</v>
      </c>
    </row>
    <row r="71" spans="1:8" ht="12.75">
      <c r="A71" s="143">
        <v>70</v>
      </c>
      <c r="B71" s="273" t="s">
        <v>896</v>
      </c>
      <c r="C71" s="273" t="s">
        <v>898</v>
      </c>
      <c r="D71" s="273" t="s">
        <v>897</v>
      </c>
      <c r="E71" s="273" t="s">
        <v>1101</v>
      </c>
      <c r="F71" s="273" t="s">
        <v>1102</v>
      </c>
      <c r="G71" s="273" t="s">
        <v>1103</v>
      </c>
      <c r="H71" s="143" t="s">
        <v>33</v>
      </c>
    </row>
    <row r="72" spans="1:8" ht="12.75">
      <c r="A72" s="143">
        <v>71</v>
      </c>
      <c r="B72" s="273" t="s">
        <v>896</v>
      </c>
      <c r="C72" s="273" t="s">
        <v>898</v>
      </c>
      <c r="D72" s="273" t="s">
        <v>897</v>
      </c>
      <c r="E72" s="273" t="s">
        <v>1104</v>
      </c>
      <c r="F72" s="273" t="s">
        <v>1105</v>
      </c>
      <c r="G72" s="273" t="s">
        <v>1074</v>
      </c>
      <c r="H72" s="143" t="s">
        <v>30</v>
      </c>
    </row>
    <row r="73" spans="1:8" ht="12.75">
      <c r="A73" s="143">
        <v>72</v>
      </c>
      <c r="B73" s="273" t="s">
        <v>899</v>
      </c>
      <c r="C73" s="273" t="s">
        <v>901</v>
      </c>
      <c r="D73" s="273" t="s">
        <v>900</v>
      </c>
      <c r="E73" s="273" t="s">
        <v>1106</v>
      </c>
      <c r="F73" s="273" t="s">
        <v>1107</v>
      </c>
      <c r="G73" s="273" t="s">
        <v>1108</v>
      </c>
      <c r="H73" s="143" t="s">
        <v>30</v>
      </c>
    </row>
    <row r="74" spans="1:8" ht="12.75">
      <c r="A74" s="143">
        <v>73</v>
      </c>
      <c r="B74" s="273" t="s">
        <v>899</v>
      </c>
      <c r="C74" s="273" t="s">
        <v>901</v>
      </c>
      <c r="D74" s="273" t="s">
        <v>900</v>
      </c>
      <c r="E74" s="273" t="s">
        <v>1109</v>
      </c>
      <c r="F74" s="273" t="s">
        <v>1110</v>
      </c>
      <c r="G74" s="273" t="s">
        <v>1111</v>
      </c>
      <c r="H74" s="143" t="s">
        <v>30</v>
      </c>
    </row>
    <row r="75" spans="1:8" ht="12.75">
      <c r="A75" s="143">
        <v>74</v>
      </c>
      <c r="B75" s="273" t="s">
        <v>899</v>
      </c>
      <c r="C75" s="273" t="s">
        <v>901</v>
      </c>
      <c r="D75" s="273" t="s">
        <v>900</v>
      </c>
      <c r="E75" s="273" t="s">
        <v>1112</v>
      </c>
      <c r="F75" s="273" t="s">
        <v>1113</v>
      </c>
      <c r="G75" s="273" t="s">
        <v>1111</v>
      </c>
      <c r="H75" s="143" t="s">
        <v>33</v>
      </c>
    </row>
    <row r="76" spans="1:8" ht="12.75">
      <c r="A76" s="143">
        <v>75</v>
      </c>
      <c r="B76" s="273" t="s">
        <v>899</v>
      </c>
      <c r="C76" s="273" t="s">
        <v>901</v>
      </c>
      <c r="D76" s="273" t="s">
        <v>900</v>
      </c>
      <c r="E76" s="273" t="s">
        <v>1114</v>
      </c>
      <c r="F76" s="273" t="s">
        <v>1115</v>
      </c>
      <c r="G76" s="273" t="s">
        <v>1111</v>
      </c>
      <c r="H76" s="143" t="s">
        <v>30</v>
      </c>
    </row>
    <row r="77" spans="1:8" ht="12.75">
      <c r="A77" s="143">
        <v>76</v>
      </c>
      <c r="B77" s="273" t="s">
        <v>899</v>
      </c>
      <c r="C77" s="273" t="s">
        <v>901</v>
      </c>
      <c r="D77" s="273" t="s">
        <v>900</v>
      </c>
      <c r="E77" s="273" t="s">
        <v>1116</v>
      </c>
      <c r="F77" s="273" t="s">
        <v>1117</v>
      </c>
      <c r="G77" s="273" t="s">
        <v>1111</v>
      </c>
      <c r="H77" s="143" t="s">
        <v>32</v>
      </c>
    </row>
    <row r="78" spans="1:8" ht="12.75">
      <c r="A78" s="143">
        <v>77</v>
      </c>
      <c r="B78" s="273" t="s">
        <v>899</v>
      </c>
      <c r="C78" s="273" t="s">
        <v>901</v>
      </c>
      <c r="D78" s="273" t="s">
        <v>900</v>
      </c>
      <c r="E78" s="273" t="s">
        <v>1118</v>
      </c>
      <c r="F78" s="273" t="s">
        <v>1119</v>
      </c>
      <c r="G78" s="273" t="s">
        <v>1111</v>
      </c>
      <c r="H78" s="143" t="s">
        <v>33</v>
      </c>
    </row>
    <row r="79" spans="1:8" ht="12.75">
      <c r="A79" s="143">
        <v>78</v>
      </c>
      <c r="B79" s="273" t="s">
        <v>899</v>
      </c>
      <c r="C79" s="273" t="s">
        <v>901</v>
      </c>
      <c r="D79" s="273" t="s">
        <v>900</v>
      </c>
      <c r="E79" s="273" t="s">
        <v>1120</v>
      </c>
      <c r="F79" s="273" t="s">
        <v>1121</v>
      </c>
      <c r="G79" s="273" t="s">
        <v>1111</v>
      </c>
      <c r="H79" s="143" t="s">
        <v>30</v>
      </c>
    </row>
    <row r="80" spans="1:8" ht="12.75">
      <c r="A80" s="143">
        <v>79</v>
      </c>
      <c r="B80" s="273" t="s">
        <v>899</v>
      </c>
      <c r="C80" s="273" t="s">
        <v>901</v>
      </c>
      <c r="D80" s="273" t="s">
        <v>900</v>
      </c>
      <c r="E80" s="273" t="s">
        <v>1122</v>
      </c>
      <c r="F80" s="273" t="s">
        <v>1123</v>
      </c>
      <c r="G80" s="273" t="s">
        <v>1111</v>
      </c>
      <c r="H80" s="143" t="s">
        <v>30</v>
      </c>
    </row>
    <row r="81" spans="1:8" ht="12.75">
      <c r="A81" s="143">
        <v>80</v>
      </c>
      <c r="B81" s="273" t="s">
        <v>899</v>
      </c>
      <c r="C81" s="273" t="s">
        <v>901</v>
      </c>
      <c r="D81" s="273" t="s">
        <v>900</v>
      </c>
      <c r="E81" s="273" t="s">
        <v>1124</v>
      </c>
      <c r="F81" s="273" t="s">
        <v>1125</v>
      </c>
      <c r="G81" s="273" t="s">
        <v>1111</v>
      </c>
      <c r="H81" s="143" t="s">
        <v>30</v>
      </c>
    </row>
    <row r="82" spans="1:8" ht="12.75">
      <c r="A82" s="143">
        <v>81</v>
      </c>
      <c r="B82" s="273" t="s">
        <v>899</v>
      </c>
      <c r="C82" s="273" t="s">
        <v>901</v>
      </c>
      <c r="D82" s="273" t="s">
        <v>900</v>
      </c>
      <c r="E82" s="273" t="s">
        <v>1126</v>
      </c>
      <c r="F82" s="273" t="s">
        <v>1127</v>
      </c>
      <c r="G82" s="273" t="s">
        <v>1111</v>
      </c>
      <c r="H82" s="143" t="s">
        <v>30</v>
      </c>
    </row>
    <row r="83" spans="1:8" ht="12.75">
      <c r="A83" s="143">
        <v>82</v>
      </c>
      <c r="B83" s="273" t="s">
        <v>899</v>
      </c>
      <c r="C83" s="273" t="s">
        <v>901</v>
      </c>
      <c r="D83" s="273" t="s">
        <v>900</v>
      </c>
      <c r="E83" s="273" t="s">
        <v>1128</v>
      </c>
      <c r="F83" s="273" t="s">
        <v>1129</v>
      </c>
      <c r="G83" s="273" t="s">
        <v>1111</v>
      </c>
      <c r="H83" s="143" t="s">
        <v>30</v>
      </c>
    </row>
    <row r="84" spans="1:8" ht="12.75">
      <c r="A84" s="143">
        <v>83</v>
      </c>
      <c r="B84" s="273" t="s">
        <v>899</v>
      </c>
      <c r="C84" s="273" t="s">
        <v>901</v>
      </c>
      <c r="D84" s="273" t="s">
        <v>900</v>
      </c>
      <c r="E84" s="273" t="s">
        <v>1130</v>
      </c>
      <c r="F84" s="273" t="s">
        <v>1131</v>
      </c>
      <c r="G84" s="273" t="s">
        <v>1111</v>
      </c>
      <c r="H84" s="143" t="s">
        <v>30</v>
      </c>
    </row>
    <row r="85" spans="1:8" ht="12.75">
      <c r="A85" s="143">
        <v>84</v>
      </c>
      <c r="B85" s="273" t="s">
        <v>899</v>
      </c>
      <c r="C85" s="273" t="s">
        <v>901</v>
      </c>
      <c r="D85" s="273" t="s">
        <v>900</v>
      </c>
      <c r="E85" s="273" t="s">
        <v>1132</v>
      </c>
      <c r="F85" s="273" t="s">
        <v>1133</v>
      </c>
      <c r="G85" s="273" t="s">
        <v>1111</v>
      </c>
      <c r="H85" s="143" t="s">
        <v>30</v>
      </c>
    </row>
    <row r="86" spans="1:8" ht="12.75">
      <c r="A86" s="143">
        <v>85</v>
      </c>
      <c r="B86" s="273" t="s">
        <v>899</v>
      </c>
      <c r="C86" s="273" t="s">
        <v>901</v>
      </c>
      <c r="D86" s="273" t="s">
        <v>900</v>
      </c>
      <c r="E86" s="273" t="s">
        <v>1134</v>
      </c>
      <c r="F86" s="273" t="s">
        <v>1135</v>
      </c>
      <c r="G86" s="273" t="s">
        <v>1111</v>
      </c>
      <c r="H86" s="143" t="s">
        <v>30</v>
      </c>
    </row>
    <row r="87" spans="1:8" ht="12.75">
      <c r="A87" s="143">
        <v>86</v>
      </c>
      <c r="B87" s="273" t="s">
        <v>899</v>
      </c>
      <c r="C87" s="273" t="s">
        <v>901</v>
      </c>
      <c r="D87" s="273" t="s">
        <v>900</v>
      </c>
      <c r="E87" s="273" t="s">
        <v>1136</v>
      </c>
      <c r="F87" s="273" t="s">
        <v>1137</v>
      </c>
      <c r="G87" s="273" t="s">
        <v>1138</v>
      </c>
      <c r="H87" s="143" t="s">
        <v>30</v>
      </c>
    </row>
    <row r="88" spans="1:8" ht="12.75">
      <c r="A88" s="143">
        <v>87</v>
      </c>
      <c r="B88" s="273" t="s">
        <v>899</v>
      </c>
      <c r="C88" s="273" t="s">
        <v>901</v>
      </c>
      <c r="D88" s="273" t="s">
        <v>900</v>
      </c>
      <c r="E88" s="273" t="s">
        <v>1139</v>
      </c>
      <c r="F88" s="273" t="s">
        <v>1140</v>
      </c>
      <c r="G88" s="273" t="s">
        <v>1111</v>
      </c>
      <c r="H88" s="143" t="s">
        <v>32</v>
      </c>
    </row>
    <row r="89" spans="1:8" ht="12.75">
      <c r="A89" s="143">
        <v>88</v>
      </c>
      <c r="B89" s="273" t="s">
        <v>899</v>
      </c>
      <c r="C89" s="273" t="s">
        <v>901</v>
      </c>
      <c r="D89" s="273" t="s">
        <v>900</v>
      </c>
      <c r="E89" s="273" t="s">
        <v>1141</v>
      </c>
      <c r="F89" s="273" t="s">
        <v>1142</v>
      </c>
      <c r="G89" s="273" t="s">
        <v>1111</v>
      </c>
      <c r="H89" s="143" t="s">
        <v>30</v>
      </c>
    </row>
    <row r="90" spans="1:8" ht="12.75">
      <c r="A90" s="143">
        <v>89</v>
      </c>
      <c r="B90" s="273" t="s">
        <v>899</v>
      </c>
      <c r="C90" s="273" t="s">
        <v>901</v>
      </c>
      <c r="D90" s="273" t="s">
        <v>900</v>
      </c>
      <c r="E90" s="273" t="s">
        <v>1143</v>
      </c>
      <c r="F90" s="273" t="s">
        <v>1144</v>
      </c>
      <c r="G90" s="273" t="s">
        <v>1145</v>
      </c>
      <c r="H90" s="143" t="s">
        <v>30</v>
      </c>
    </row>
    <row r="91" spans="1:8" ht="12.75">
      <c r="A91" s="143">
        <v>90</v>
      </c>
      <c r="B91" s="273" t="s">
        <v>899</v>
      </c>
      <c r="C91" s="273" t="s">
        <v>901</v>
      </c>
      <c r="D91" s="273" t="s">
        <v>900</v>
      </c>
      <c r="E91" s="273" t="s">
        <v>1146</v>
      </c>
      <c r="F91" s="273" t="s">
        <v>1147</v>
      </c>
      <c r="G91" s="273" t="s">
        <v>1111</v>
      </c>
      <c r="H91" s="143" t="s">
        <v>32</v>
      </c>
    </row>
    <row r="92" spans="1:8" ht="12.75">
      <c r="A92" s="143">
        <v>91</v>
      </c>
      <c r="B92" s="273" t="s">
        <v>899</v>
      </c>
      <c r="C92" s="273" t="s">
        <v>901</v>
      </c>
      <c r="D92" s="273" t="s">
        <v>900</v>
      </c>
      <c r="E92" s="273" t="s">
        <v>1148</v>
      </c>
      <c r="F92" s="273" t="s">
        <v>1073</v>
      </c>
      <c r="G92" s="273" t="s">
        <v>1149</v>
      </c>
      <c r="H92" s="143" t="s">
        <v>30</v>
      </c>
    </row>
    <row r="93" spans="1:8" ht="12.75">
      <c r="B93" s="273"/>
      <c r="C93" s="273"/>
      <c r="D93" s="273"/>
      <c r="E93" s="273"/>
      <c r="F93" s="273"/>
      <c r="G93" s="273"/>
    </row>
    <row r="94" spans="1:8" ht="12.75">
      <c r="B94" s="273"/>
      <c r="C94" s="273"/>
      <c r="D94" s="273"/>
      <c r="E94" s="273"/>
      <c r="F94" s="273"/>
      <c r="G94" s="273"/>
    </row>
    <row r="95" spans="1:8" ht="12.75">
      <c r="B95" s="273"/>
      <c r="C95" s="273"/>
      <c r="D95" s="273"/>
      <c r="E95" s="273"/>
      <c r="F95" s="273"/>
      <c r="G95" s="273"/>
    </row>
    <row r="96" spans="1:8" ht="12.75">
      <c r="B96" s="273"/>
      <c r="C96" s="273"/>
      <c r="D96" s="273"/>
      <c r="E96" s="273"/>
      <c r="F96" s="273"/>
      <c r="G96" s="273"/>
    </row>
    <row r="97" spans="2:7" ht="12.75">
      <c r="B97" s="273"/>
      <c r="C97" s="273"/>
      <c r="D97" s="273"/>
      <c r="E97" s="273"/>
      <c r="F97" s="273"/>
      <c r="G97" s="273"/>
    </row>
    <row r="98" spans="2:7" ht="12.75">
      <c r="B98" s="273"/>
      <c r="C98" s="273"/>
      <c r="D98" s="273"/>
      <c r="E98" s="273"/>
      <c r="F98" s="273"/>
      <c r="G98" s="273"/>
    </row>
    <row r="99" spans="2:7" ht="12.75">
      <c r="B99" s="273"/>
      <c r="C99" s="273"/>
      <c r="D99" s="273"/>
      <c r="E99" s="273"/>
      <c r="F99" s="273"/>
      <c r="G99" s="273"/>
    </row>
    <row r="100" spans="2:7" ht="12.75">
      <c r="B100" s="273"/>
      <c r="C100" s="273"/>
      <c r="D100" s="273"/>
      <c r="E100" s="273"/>
      <c r="F100" s="273"/>
      <c r="G100" s="273"/>
    </row>
    <row r="101" spans="2:7" ht="12.75">
      <c r="B101" s="273"/>
      <c r="C101" s="273"/>
      <c r="D101" s="273"/>
      <c r="E101" s="273"/>
      <c r="F101" s="273"/>
      <c r="G101" s="273"/>
    </row>
    <row r="102" spans="2:7" ht="12.75">
      <c r="B102" s="273"/>
      <c r="C102" s="273"/>
      <c r="D102" s="273"/>
      <c r="E102" s="273"/>
      <c r="F102" s="273"/>
      <c r="G102" s="273"/>
    </row>
    <row r="103" spans="2:7" ht="12.75">
      <c r="B103" s="273"/>
      <c r="C103" s="273"/>
      <c r="D103" s="273"/>
      <c r="E103" s="273"/>
      <c r="F103" s="273"/>
      <c r="G103" s="273"/>
    </row>
    <row r="104" spans="2:7" ht="12.75">
      <c r="B104" s="273"/>
      <c r="C104" s="273"/>
      <c r="D104" s="273"/>
      <c r="E104" s="273"/>
      <c r="F104" s="273"/>
      <c r="G104" s="273"/>
    </row>
    <row r="105" spans="2:7" ht="12.75">
      <c r="B105" s="273"/>
      <c r="C105" s="273"/>
      <c r="D105" s="273"/>
      <c r="E105" s="273"/>
      <c r="F105" s="273"/>
      <c r="G105" s="273"/>
    </row>
    <row r="106" spans="2:7" ht="12.75">
      <c r="B106" s="273"/>
      <c r="C106" s="273"/>
      <c r="D106" s="273"/>
      <c r="E106" s="273"/>
      <c r="F106" s="273"/>
      <c r="G106" s="273"/>
    </row>
    <row r="107" spans="2:7" ht="12.75">
      <c r="B107" s="273"/>
      <c r="C107" s="273"/>
      <c r="D107" s="273"/>
      <c r="E107" s="273"/>
      <c r="F107" s="273"/>
      <c r="G107" s="273"/>
    </row>
    <row r="108" spans="2:7" ht="12.75">
      <c r="B108" s="273"/>
      <c r="C108" s="273"/>
      <c r="D108" s="273"/>
      <c r="E108" s="273"/>
      <c r="F108" s="273"/>
      <c r="G108" s="273"/>
    </row>
    <row r="109" spans="2:7" ht="12.75">
      <c r="B109" s="273"/>
      <c r="C109" s="273"/>
      <c r="D109" s="273"/>
      <c r="E109" s="273"/>
      <c r="F109" s="273"/>
      <c r="G109" s="273"/>
    </row>
    <row r="110" spans="2:7" ht="12.75">
      <c r="B110" s="273"/>
      <c r="C110" s="273"/>
      <c r="D110" s="273"/>
      <c r="E110" s="273"/>
      <c r="F110" s="273"/>
      <c r="G110" s="273"/>
    </row>
    <row r="111" spans="2:7" ht="12.75">
      <c r="B111" s="273"/>
      <c r="C111" s="273"/>
      <c r="D111" s="273"/>
      <c r="E111" s="273"/>
      <c r="F111" s="273"/>
      <c r="G111" s="273"/>
    </row>
    <row r="112" spans="2:7" ht="12.75">
      <c r="B112" s="273"/>
      <c r="C112" s="273"/>
      <c r="D112" s="273"/>
      <c r="E112" s="273"/>
      <c r="F112" s="273"/>
      <c r="G112" s="273"/>
    </row>
    <row r="113" spans="2:7" ht="12.75">
      <c r="B113" s="273"/>
      <c r="C113" s="273"/>
      <c r="D113" s="273"/>
      <c r="E113" s="273"/>
      <c r="F113" s="273"/>
      <c r="G113" s="273"/>
    </row>
    <row r="114" spans="2:7" ht="12.75">
      <c r="B114" s="273"/>
      <c r="C114" s="273"/>
      <c r="D114" s="273"/>
      <c r="E114" s="273"/>
      <c r="F114" s="273"/>
      <c r="G114" s="273"/>
    </row>
    <row r="115" spans="2:7" ht="12.75">
      <c r="B115" s="273"/>
      <c r="C115" s="273"/>
      <c r="D115" s="273"/>
      <c r="E115" s="273"/>
      <c r="F115" s="273"/>
      <c r="G115" s="273"/>
    </row>
    <row r="116" spans="2:7" ht="12.75">
      <c r="B116" s="273"/>
      <c r="C116" s="273"/>
      <c r="D116" s="273"/>
      <c r="E116" s="273"/>
      <c r="F116" s="273"/>
      <c r="G116" s="273"/>
    </row>
    <row r="117" spans="2:7" ht="12.75">
      <c r="B117" s="273"/>
      <c r="C117" s="273"/>
      <c r="D117" s="273"/>
      <c r="E117" s="273"/>
      <c r="F117" s="273"/>
      <c r="G117" s="273"/>
    </row>
    <row r="118" spans="2:7" ht="12.75">
      <c r="B118" s="273"/>
      <c r="C118" s="273"/>
      <c r="D118" s="273"/>
      <c r="E118" s="273"/>
      <c r="F118" s="273"/>
      <c r="G118" s="273"/>
    </row>
    <row r="119" spans="2:7" ht="12.75">
      <c r="B119" s="273"/>
      <c r="C119" s="273"/>
      <c r="D119" s="273"/>
      <c r="E119" s="273"/>
      <c r="F119" s="273"/>
      <c r="G119" s="273"/>
    </row>
    <row r="120" spans="2:7" ht="12.75">
      <c r="B120" s="273"/>
      <c r="C120" s="273"/>
      <c r="D120" s="273"/>
      <c r="E120" s="273"/>
      <c r="F120" s="273"/>
      <c r="G120" s="273"/>
    </row>
    <row r="121" spans="2:7" ht="12.75">
      <c r="B121" s="273"/>
      <c r="C121" s="273"/>
      <c r="D121" s="273"/>
      <c r="E121" s="273"/>
      <c r="F121" s="273"/>
      <c r="G121" s="273"/>
    </row>
    <row r="122" spans="2:7" ht="12.75">
      <c r="B122" s="273"/>
      <c r="C122" s="273"/>
      <c r="D122" s="273"/>
      <c r="E122" s="273"/>
      <c r="F122" s="273"/>
      <c r="G122" s="273"/>
    </row>
    <row r="123" spans="2:7" ht="12.75">
      <c r="B123" s="273"/>
      <c r="C123" s="273"/>
      <c r="D123" s="273"/>
      <c r="E123" s="273"/>
      <c r="F123" s="273"/>
      <c r="G123" s="273"/>
    </row>
    <row r="124" spans="2:7" ht="12.75">
      <c r="B124" s="273"/>
      <c r="C124" s="273"/>
      <c r="D124" s="273"/>
      <c r="E124" s="273"/>
      <c r="F124" s="273"/>
      <c r="G124" s="273"/>
    </row>
    <row r="125" spans="2:7" ht="12.75">
      <c r="B125" s="273"/>
      <c r="C125" s="273"/>
      <c r="D125" s="273"/>
      <c r="E125" s="273"/>
      <c r="F125" s="273"/>
      <c r="G125" s="273"/>
    </row>
    <row r="126" spans="2:7" ht="12.75">
      <c r="B126" s="273"/>
      <c r="C126" s="273"/>
      <c r="D126" s="273"/>
      <c r="E126" s="273"/>
      <c r="F126" s="273"/>
      <c r="G126" s="273"/>
    </row>
    <row r="127" spans="2:7" ht="12.75">
      <c r="B127" s="273"/>
      <c r="C127" s="273"/>
      <c r="D127" s="273"/>
      <c r="E127" s="273"/>
      <c r="F127" s="273"/>
      <c r="G127" s="273"/>
    </row>
    <row r="128" spans="2:7" ht="12.75">
      <c r="B128" s="273"/>
      <c r="C128" s="273"/>
      <c r="D128" s="273"/>
      <c r="E128" s="273"/>
      <c r="F128" s="273"/>
      <c r="G128" s="273"/>
    </row>
    <row r="129" spans="2:7" ht="12.75">
      <c r="B129" s="273"/>
      <c r="C129" s="273"/>
      <c r="D129" s="273"/>
      <c r="E129" s="273"/>
      <c r="F129" s="273"/>
      <c r="G129" s="273"/>
    </row>
    <row r="130" spans="2:7" ht="12.75">
      <c r="B130" s="273"/>
      <c r="C130" s="273"/>
      <c r="D130" s="273"/>
      <c r="E130" s="273"/>
      <c r="F130" s="273"/>
      <c r="G130" s="273"/>
    </row>
    <row r="131" spans="2:7" ht="12.75">
      <c r="B131" s="273"/>
      <c r="C131" s="273"/>
      <c r="D131" s="273"/>
      <c r="E131" s="273"/>
      <c r="F131" s="273"/>
      <c r="G131" s="273"/>
    </row>
    <row r="132" spans="2:7" ht="12.75">
      <c r="B132" s="273"/>
      <c r="C132" s="273"/>
      <c r="D132" s="273"/>
      <c r="E132" s="273"/>
      <c r="F132" s="273"/>
      <c r="G132" s="273"/>
    </row>
    <row r="133" spans="2:7" ht="12.75">
      <c r="B133" s="273"/>
      <c r="C133" s="273"/>
      <c r="D133" s="273"/>
      <c r="E133" s="273"/>
      <c r="F133" s="273"/>
      <c r="G133" s="273"/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workbookViewId="0"/>
  </sheetViews>
  <sheetFormatPr defaultRowHeight="11.25"/>
  <cols>
    <col min="1" max="16384" width="9.140625" style="274"/>
  </cols>
  <sheetData>
    <row r="1" spans="2:8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07"/>
  <sheetViews>
    <sheetView workbookViewId="0">
      <selection activeCell="H20" sqref="H20"/>
    </sheetView>
  </sheetViews>
  <sheetFormatPr defaultRowHeight="11.25"/>
  <cols>
    <col min="1" max="16384" width="9.140625" style="45"/>
  </cols>
  <sheetData>
    <row r="1" spans="1:5">
      <c r="A1" s="45" t="s">
        <v>473</v>
      </c>
      <c r="B1" s="45" t="s">
        <v>472</v>
      </c>
      <c r="C1" s="45" t="s">
        <v>474</v>
      </c>
    </row>
    <row r="2" spans="1:5">
      <c r="A2" s="45" t="s">
        <v>497</v>
      </c>
      <c r="B2" s="45" t="s">
        <v>499</v>
      </c>
      <c r="C2" s="45" t="s">
        <v>500</v>
      </c>
      <c r="D2" s="45" t="s">
        <v>497</v>
      </c>
      <c r="E2" s="45" t="s">
        <v>902</v>
      </c>
    </row>
    <row r="3" spans="1:5">
      <c r="A3" s="45" t="s">
        <v>497</v>
      </c>
      <c r="B3" s="45" t="s">
        <v>501</v>
      </c>
      <c r="C3" s="45" t="s">
        <v>502</v>
      </c>
      <c r="D3" s="45" t="s">
        <v>513</v>
      </c>
      <c r="E3" s="45" t="s">
        <v>903</v>
      </c>
    </row>
    <row r="4" spans="1:5">
      <c r="A4" s="45" t="s">
        <v>497</v>
      </c>
      <c r="B4" s="45" t="s">
        <v>497</v>
      </c>
      <c r="C4" s="45" t="s">
        <v>498</v>
      </c>
      <c r="D4" s="45" t="s">
        <v>538</v>
      </c>
      <c r="E4" s="45" t="s">
        <v>904</v>
      </c>
    </row>
    <row r="5" spans="1:5">
      <c r="A5" s="45" t="s">
        <v>497</v>
      </c>
      <c r="B5" s="45" t="s">
        <v>503</v>
      </c>
      <c r="C5" s="45" t="s">
        <v>504</v>
      </c>
      <c r="D5" s="45" t="s">
        <v>558</v>
      </c>
      <c r="E5" s="45" t="s">
        <v>905</v>
      </c>
    </row>
    <row r="6" spans="1:5">
      <c r="A6" s="45" t="s">
        <v>497</v>
      </c>
      <c r="B6" s="45" t="s">
        <v>505</v>
      </c>
      <c r="C6" s="45" t="s">
        <v>506</v>
      </c>
      <c r="D6" s="45" t="s">
        <v>572</v>
      </c>
      <c r="E6" s="45" t="s">
        <v>906</v>
      </c>
    </row>
    <row r="7" spans="1:5">
      <c r="A7" s="45" t="s">
        <v>497</v>
      </c>
      <c r="B7" s="45" t="s">
        <v>507</v>
      </c>
      <c r="C7" s="45" t="s">
        <v>508</v>
      </c>
      <c r="D7" s="45" t="s">
        <v>586</v>
      </c>
      <c r="E7" s="45" t="s">
        <v>907</v>
      </c>
    </row>
    <row r="8" spans="1:5">
      <c r="A8" s="45" t="s">
        <v>497</v>
      </c>
      <c r="B8" s="45" t="s">
        <v>509</v>
      </c>
      <c r="C8" s="45" t="s">
        <v>510</v>
      </c>
      <c r="D8" s="45" t="s">
        <v>596</v>
      </c>
      <c r="E8" s="45" t="s">
        <v>908</v>
      </c>
    </row>
    <row r="9" spans="1:5">
      <c r="A9" s="45" t="s">
        <v>497</v>
      </c>
      <c r="B9" s="45" t="s">
        <v>511</v>
      </c>
      <c r="C9" s="45" t="s">
        <v>512</v>
      </c>
      <c r="D9" s="45" t="s">
        <v>616</v>
      </c>
      <c r="E9" s="45" t="s">
        <v>909</v>
      </c>
    </row>
    <row r="10" spans="1:5">
      <c r="A10" s="45" t="s">
        <v>513</v>
      </c>
      <c r="B10" s="45" t="s">
        <v>515</v>
      </c>
      <c r="C10" s="45" t="s">
        <v>516</v>
      </c>
      <c r="D10" s="45" t="s">
        <v>632</v>
      </c>
      <c r="E10" s="45" t="s">
        <v>910</v>
      </c>
    </row>
    <row r="11" spans="1:5">
      <c r="A11" s="45" t="s">
        <v>513</v>
      </c>
      <c r="B11" s="45" t="s">
        <v>517</v>
      </c>
      <c r="C11" s="45" t="s">
        <v>518</v>
      </c>
      <c r="D11" s="45" t="s">
        <v>656</v>
      </c>
      <c r="E11" s="45" t="s">
        <v>911</v>
      </c>
    </row>
    <row r="12" spans="1:5">
      <c r="A12" s="45" t="s">
        <v>513</v>
      </c>
      <c r="B12" s="45" t="s">
        <v>519</v>
      </c>
      <c r="C12" s="45" t="s">
        <v>514</v>
      </c>
      <c r="D12" s="45" t="s">
        <v>676</v>
      </c>
      <c r="E12" s="45" t="s">
        <v>912</v>
      </c>
    </row>
    <row r="13" spans="1:5">
      <c r="A13" s="45" t="s">
        <v>513</v>
      </c>
      <c r="B13" s="45" t="s">
        <v>513</v>
      </c>
      <c r="C13" s="45" t="s">
        <v>514</v>
      </c>
      <c r="D13" s="45" t="s">
        <v>697</v>
      </c>
      <c r="E13" s="45" t="s">
        <v>913</v>
      </c>
    </row>
    <row r="14" spans="1:5">
      <c r="A14" s="45" t="s">
        <v>513</v>
      </c>
      <c r="B14" s="45" t="s">
        <v>520</v>
      </c>
      <c r="C14" s="45" t="s">
        <v>521</v>
      </c>
      <c r="D14" s="45" t="s">
        <v>715</v>
      </c>
      <c r="E14" s="45" t="s">
        <v>914</v>
      </c>
    </row>
    <row r="15" spans="1:5">
      <c r="A15" s="45" t="s">
        <v>513</v>
      </c>
      <c r="B15" s="45" t="s">
        <v>522</v>
      </c>
      <c r="C15" s="45" t="s">
        <v>523</v>
      </c>
      <c r="D15" s="45" t="s">
        <v>731</v>
      </c>
      <c r="E15" s="45" t="s">
        <v>915</v>
      </c>
    </row>
    <row r="16" spans="1:5">
      <c r="A16" s="45" t="s">
        <v>513</v>
      </c>
      <c r="B16" s="45" t="s">
        <v>524</v>
      </c>
      <c r="C16" s="45" t="s">
        <v>525</v>
      </c>
      <c r="D16" s="45" t="s">
        <v>747</v>
      </c>
      <c r="E16" s="45" t="s">
        <v>916</v>
      </c>
    </row>
    <row r="17" spans="1:5">
      <c r="A17" s="45" t="s">
        <v>513</v>
      </c>
      <c r="B17" s="45" t="s">
        <v>526</v>
      </c>
      <c r="C17" s="45" t="s">
        <v>527</v>
      </c>
      <c r="D17" s="45" t="s">
        <v>763</v>
      </c>
      <c r="E17" s="45" t="s">
        <v>917</v>
      </c>
    </row>
    <row r="18" spans="1:5">
      <c r="A18" s="45" t="s">
        <v>513</v>
      </c>
      <c r="B18" s="45" t="s">
        <v>528</v>
      </c>
      <c r="C18" s="45" t="s">
        <v>529</v>
      </c>
      <c r="D18" s="45" t="s">
        <v>775</v>
      </c>
      <c r="E18" s="45" t="s">
        <v>918</v>
      </c>
    </row>
    <row r="19" spans="1:5">
      <c r="A19" s="45" t="s">
        <v>513</v>
      </c>
      <c r="B19" s="45" t="s">
        <v>530</v>
      </c>
      <c r="C19" s="45" t="s">
        <v>531</v>
      </c>
      <c r="D19" s="45" t="s">
        <v>795</v>
      </c>
      <c r="E19" s="45" t="s">
        <v>919</v>
      </c>
    </row>
    <row r="20" spans="1:5">
      <c r="A20" s="45" t="s">
        <v>513</v>
      </c>
      <c r="B20" s="45" t="s">
        <v>532</v>
      </c>
      <c r="C20" s="45" t="s">
        <v>533</v>
      </c>
      <c r="D20" s="45" t="s">
        <v>819</v>
      </c>
      <c r="E20" s="45" t="s">
        <v>920</v>
      </c>
    </row>
    <row r="21" spans="1:5">
      <c r="A21" s="45" t="s">
        <v>513</v>
      </c>
      <c r="B21" s="45" t="s">
        <v>534</v>
      </c>
      <c r="C21" s="45" t="s">
        <v>535</v>
      </c>
      <c r="D21" s="45" t="s">
        <v>832</v>
      </c>
      <c r="E21" s="45" t="s">
        <v>921</v>
      </c>
    </row>
    <row r="22" spans="1:5">
      <c r="A22" s="45" t="s">
        <v>513</v>
      </c>
      <c r="B22" s="45" t="s">
        <v>536</v>
      </c>
      <c r="C22" s="45" t="s">
        <v>537</v>
      </c>
      <c r="D22" s="45" t="s">
        <v>842</v>
      </c>
      <c r="E22" s="45" t="s">
        <v>922</v>
      </c>
    </row>
    <row r="23" spans="1:5">
      <c r="A23" s="45" t="s">
        <v>538</v>
      </c>
      <c r="B23" s="45" t="s">
        <v>540</v>
      </c>
      <c r="C23" s="45" t="s">
        <v>541</v>
      </c>
      <c r="D23" s="45" t="s">
        <v>856</v>
      </c>
      <c r="E23" s="45" t="s">
        <v>923</v>
      </c>
    </row>
    <row r="24" spans="1:5">
      <c r="A24" s="45" t="s">
        <v>538</v>
      </c>
      <c r="B24" s="45" t="s">
        <v>538</v>
      </c>
      <c r="C24" s="45" t="s">
        <v>539</v>
      </c>
      <c r="D24" s="45" t="s">
        <v>873</v>
      </c>
      <c r="E24" s="45" t="s">
        <v>924</v>
      </c>
    </row>
    <row r="25" spans="1:5">
      <c r="A25" s="45" t="s">
        <v>538</v>
      </c>
      <c r="B25" s="45" t="s">
        <v>542</v>
      </c>
      <c r="C25" s="45" t="s">
        <v>543</v>
      </c>
      <c r="D25" s="45" t="s">
        <v>886</v>
      </c>
      <c r="E25" s="45" t="s">
        <v>925</v>
      </c>
    </row>
    <row r="26" spans="1:5">
      <c r="A26" s="45" t="s">
        <v>538</v>
      </c>
      <c r="B26" s="45" t="s">
        <v>544</v>
      </c>
      <c r="C26" s="45" t="s">
        <v>545</v>
      </c>
      <c r="D26" s="45" t="s">
        <v>896</v>
      </c>
      <c r="E26" s="45" t="s">
        <v>926</v>
      </c>
    </row>
    <row r="27" spans="1:5">
      <c r="A27" s="45" t="s">
        <v>538</v>
      </c>
      <c r="B27" s="45" t="s">
        <v>546</v>
      </c>
      <c r="C27" s="45" t="s">
        <v>547</v>
      </c>
      <c r="D27" s="45" t="s">
        <v>899</v>
      </c>
      <c r="E27" s="45" t="s">
        <v>927</v>
      </c>
    </row>
    <row r="28" spans="1:5">
      <c r="A28" s="45" t="s">
        <v>538</v>
      </c>
      <c r="B28" s="45" t="s">
        <v>548</v>
      </c>
      <c r="C28" s="45" t="s">
        <v>549</v>
      </c>
    </row>
    <row r="29" spans="1:5">
      <c r="A29" s="45" t="s">
        <v>538</v>
      </c>
      <c r="B29" s="45" t="s">
        <v>550</v>
      </c>
      <c r="C29" s="45" t="s">
        <v>551</v>
      </c>
    </row>
    <row r="30" spans="1:5">
      <c r="A30" s="45" t="s">
        <v>538</v>
      </c>
      <c r="B30" s="45" t="s">
        <v>552</v>
      </c>
      <c r="C30" s="45" t="s">
        <v>553</v>
      </c>
    </row>
    <row r="31" spans="1:5">
      <c r="A31" s="45" t="s">
        <v>538</v>
      </c>
      <c r="B31" s="45" t="s">
        <v>554</v>
      </c>
      <c r="C31" s="45" t="s">
        <v>555</v>
      </c>
    </row>
    <row r="32" spans="1:5">
      <c r="A32" s="45" t="s">
        <v>538</v>
      </c>
      <c r="B32" s="45" t="s">
        <v>556</v>
      </c>
      <c r="C32" s="45" t="s">
        <v>557</v>
      </c>
    </row>
    <row r="33" spans="1:3">
      <c r="A33" s="45" t="s">
        <v>558</v>
      </c>
      <c r="B33" s="45" t="s">
        <v>560</v>
      </c>
      <c r="C33" s="45" t="s">
        <v>561</v>
      </c>
    </row>
    <row r="34" spans="1:3">
      <c r="A34" s="45" t="s">
        <v>558</v>
      </c>
      <c r="B34" s="45" t="s">
        <v>562</v>
      </c>
      <c r="C34" s="45" t="s">
        <v>563</v>
      </c>
    </row>
    <row r="35" spans="1:3">
      <c r="A35" s="45" t="s">
        <v>558</v>
      </c>
      <c r="B35" s="45" t="s">
        <v>558</v>
      </c>
      <c r="C35" s="45" t="s">
        <v>559</v>
      </c>
    </row>
    <row r="36" spans="1:3">
      <c r="A36" s="45" t="s">
        <v>558</v>
      </c>
      <c r="B36" s="45" t="s">
        <v>564</v>
      </c>
      <c r="C36" s="45" t="s">
        <v>565</v>
      </c>
    </row>
    <row r="37" spans="1:3">
      <c r="A37" s="45" t="s">
        <v>558</v>
      </c>
      <c r="B37" s="45" t="s">
        <v>566</v>
      </c>
      <c r="C37" s="45" t="s">
        <v>567</v>
      </c>
    </row>
    <row r="38" spans="1:3">
      <c r="A38" s="45" t="s">
        <v>558</v>
      </c>
      <c r="B38" s="45" t="s">
        <v>568</v>
      </c>
      <c r="C38" s="45" t="s">
        <v>569</v>
      </c>
    </row>
    <row r="39" spans="1:3">
      <c r="A39" s="45" t="s">
        <v>558</v>
      </c>
      <c r="B39" s="45" t="s">
        <v>570</v>
      </c>
      <c r="C39" s="45" t="s">
        <v>571</v>
      </c>
    </row>
    <row r="40" spans="1:3">
      <c r="A40" s="45" t="s">
        <v>572</v>
      </c>
      <c r="B40" s="45" t="s">
        <v>574</v>
      </c>
      <c r="C40" s="45" t="s">
        <v>575</v>
      </c>
    </row>
    <row r="41" spans="1:3">
      <c r="A41" s="45" t="s">
        <v>572</v>
      </c>
      <c r="B41" s="45" t="s">
        <v>576</v>
      </c>
      <c r="C41" s="45" t="s">
        <v>577</v>
      </c>
    </row>
    <row r="42" spans="1:3">
      <c r="A42" s="45" t="s">
        <v>572</v>
      </c>
      <c r="B42" s="45" t="s">
        <v>578</v>
      </c>
      <c r="C42" s="45" t="s">
        <v>579</v>
      </c>
    </row>
    <row r="43" spans="1:3">
      <c r="A43" s="45" t="s">
        <v>572</v>
      </c>
      <c r="B43" s="45" t="s">
        <v>572</v>
      </c>
      <c r="C43" s="45" t="s">
        <v>573</v>
      </c>
    </row>
    <row r="44" spans="1:3">
      <c r="A44" s="45" t="s">
        <v>572</v>
      </c>
      <c r="B44" s="45" t="s">
        <v>580</v>
      </c>
      <c r="C44" s="45" t="s">
        <v>581</v>
      </c>
    </row>
    <row r="45" spans="1:3">
      <c r="A45" s="45" t="s">
        <v>572</v>
      </c>
      <c r="B45" s="45" t="s">
        <v>582</v>
      </c>
      <c r="C45" s="45" t="s">
        <v>583</v>
      </c>
    </row>
    <row r="46" spans="1:3">
      <c r="A46" s="45" t="s">
        <v>572</v>
      </c>
      <c r="B46" s="45" t="s">
        <v>584</v>
      </c>
      <c r="C46" s="45" t="s">
        <v>585</v>
      </c>
    </row>
    <row r="47" spans="1:3">
      <c r="A47" s="45" t="s">
        <v>586</v>
      </c>
      <c r="B47" s="45" t="s">
        <v>588</v>
      </c>
      <c r="C47" s="45" t="s">
        <v>589</v>
      </c>
    </row>
    <row r="48" spans="1:3">
      <c r="A48" s="45" t="s">
        <v>586</v>
      </c>
      <c r="B48" s="45" t="s">
        <v>590</v>
      </c>
      <c r="C48" s="45" t="s">
        <v>591</v>
      </c>
    </row>
    <row r="49" spans="1:3">
      <c r="A49" s="45" t="s">
        <v>586</v>
      </c>
      <c r="B49" s="45" t="s">
        <v>586</v>
      </c>
      <c r="C49" s="45" t="s">
        <v>587</v>
      </c>
    </row>
    <row r="50" spans="1:3">
      <c r="A50" s="45" t="s">
        <v>586</v>
      </c>
      <c r="B50" s="45" t="s">
        <v>592</v>
      </c>
      <c r="C50" s="45" t="s">
        <v>593</v>
      </c>
    </row>
    <row r="51" spans="1:3">
      <c r="A51" s="45" t="s">
        <v>586</v>
      </c>
      <c r="B51" s="45" t="s">
        <v>594</v>
      </c>
      <c r="C51" s="45" t="s">
        <v>595</v>
      </c>
    </row>
    <row r="52" spans="1:3">
      <c r="A52" s="45" t="s">
        <v>596</v>
      </c>
      <c r="B52" s="45" t="s">
        <v>598</v>
      </c>
      <c r="C52" s="45" t="s">
        <v>599</v>
      </c>
    </row>
    <row r="53" spans="1:3">
      <c r="A53" s="45" t="s">
        <v>596</v>
      </c>
      <c r="B53" s="45" t="s">
        <v>600</v>
      </c>
      <c r="C53" s="45" t="s">
        <v>601</v>
      </c>
    </row>
    <row r="54" spans="1:3">
      <c r="A54" s="45" t="s">
        <v>596</v>
      </c>
      <c r="B54" s="45" t="s">
        <v>602</v>
      </c>
      <c r="C54" s="45" t="s">
        <v>603</v>
      </c>
    </row>
    <row r="55" spans="1:3">
      <c r="A55" s="45" t="s">
        <v>596</v>
      </c>
      <c r="B55" s="45" t="s">
        <v>604</v>
      </c>
      <c r="C55" s="45" t="s">
        <v>605</v>
      </c>
    </row>
    <row r="56" spans="1:3">
      <c r="A56" s="45" t="s">
        <v>596</v>
      </c>
      <c r="B56" s="45" t="s">
        <v>596</v>
      </c>
      <c r="C56" s="45" t="s">
        <v>597</v>
      </c>
    </row>
    <row r="57" spans="1:3">
      <c r="A57" s="45" t="s">
        <v>596</v>
      </c>
      <c r="B57" s="45" t="s">
        <v>606</v>
      </c>
      <c r="C57" s="45" t="s">
        <v>607</v>
      </c>
    </row>
    <row r="58" spans="1:3">
      <c r="A58" s="45" t="s">
        <v>596</v>
      </c>
      <c r="B58" s="45" t="s">
        <v>608</v>
      </c>
      <c r="C58" s="45" t="s">
        <v>609</v>
      </c>
    </row>
    <row r="59" spans="1:3">
      <c r="A59" s="45" t="s">
        <v>596</v>
      </c>
      <c r="B59" s="45" t="s">
        <v>610</v>
      </c>
      <c r="C59" s="45" t="s">
        <v>611</v>
      </c>
    </row>
    <row r="60" spans="1:3">
      <c r="A60" s="45" t="s">
        <v>596</v>
      </c>
      <c r="B60" s="45" t="s">
        <v>612</v>
      </c>
      <c r="C60" s="45" t="s">
        <v>613</v>
      </c>
    </row>
    <row r="61" spans="1:3">
      <c r="A61" s="45" t="s">
        <v>596</v>
      </c>
      <c r="B61" s="45" t="s">
        <v>614</v>
      </c>
      <c r="C61" s="45" t="s">
        <v>615</v>
      </c>
    </row>
    <row r="62" spans="1:3">
      <c r="A62" s="45" t="s">
        <v>616</v>
      </c>
      <c r="B62" s="45" t="s">
        <v>618</v>
      </c>
      <c r="C62" s="45" t="s">
        <v>619</v>
      </c>
    </row>
    <row r="63" spans="1:3">
      <c r="A63" s="45" t="s">
        <v>616</v>
      </c>
      <c r="B63" s="45" t="s">
        <v>620</v>
      </c>
      <c r="C63" s="45" t="s">
        <v>621</v>
      </c>
    </row>
    <row r="64" spans="1:3">
      <c r="A64" s="45" t="s">
        <v>616</v>
      </c>
      <c r="B64" s="45" t="s">
        <v>622</v>
      </c>
      <c r="C64" s="45" t="s">
        <v>623</v>
      </c>
    </row>
    <row r="65" spans="1:3">
      <c r="A65" s="45" t="s">
        <v>616</v>
      </c>
      <c r="B65" s="45" t="s">
        <v>616</v>
      </c>
      <c r="C65" s="45" t="s">
        <v>617</v>
      </c>
    </row>
    <row r="66" spans="1:3">
      <c r="A66" s="45" t="s">
        <v>616</v>
      </c>
      <c r="B66" s="45" t="s">
        <v>624</v>
      </c>
      <c r="C66" s="45" t="s">
        <v>625</v>
      </c>
    </row>
    <row r="67" spans="1:3">
      <c r="A67" s="45" t="s">
        <v>616</v>
      </c>
      <c r="B67" s="45" t="s">
        <v>626</v>
      </c>
      <c r="C67" s="45" t="s">
        <v>627</v>
      </c>
    </row>
    <row r="68" spans="1:3">
      <c r="A68" s="45" t="s">
        <v>616</v>
      </c>
      <c r="B68" s="45" t="s">
        <v>628</v>
      </c>
      <c r="C68" s="45" t="s">
        <v>629</v>
      </c>
    </row>
    <row r="69" spans="1:3">
      <c r="A69" s="45" t="s">
        <v>616</v>
      </c>
      <c r="B69" s="45" t="s">
        <v>630</v>
      </c>
      <c r="C69" s="45" t="s">
        <v>631</v>
      </c>
    </row>
    <row r="70" spans="1:3">
      <c r="A70" s="45" t="s">
        <v>632</v>
      </c>
      <c r="B70" s="45" t="s">
        <v>634</v>
      </c>
      <c r="C70" s="45" t="s">
        <v>635</v>
      </c>
    </row>
    <row r="71" spans="1:3">
      <c r="A71" s="45" t="s">
        <v>632</v>
      </c>
      <c r="B71" s="45" t="s">
        <v>636</v>
      </c>
      <c r="C71" s="45" t="s">
        <v>637</v>
      </c>
    </row>
    <row r="72" spans="1:3">
      <c r="A72" s="45" t="s">
        <v>632</v>
      </c>
      <c r="B72" s="45" t="s">
        <v>638</v>
      </c>
      <c r="C72" s="45" t="s">
        <v>639</v>
      </c>
    </row>
    <row r="73" spans="1:3">
      <c r="A73" s="45" t="s">
        <v>632</v>
      </c>
      <c r="B73" s="45" t="s">
        <v>640</v>
      </c>
      <c r="C73" s="45" t="s">
        <v>641</v>
      </c>
    </row>
    <row r="74" spans="1:3">
      <c r="A74" s="45" t="s">
        <v>632</v>
      </c>
      <c r="B74" s="45" t="s">
        <v>642</v>
      </c>
      <c r="C74" s="45" t="s">
        <v>643</v>
      </c>
    </row>
    <row r="75" spans="1:3">
      <c r="A75" s="45" t="s">
        <v>632</v>
      </c>
      <c r="B75" s="45" t="s">
        <v>644</v>
      </c>
      <c r="C75" s="45" t="s">
        <v>645</v>
      </c>
    </row>
    <row r="76" spans="1:3">
      <c r="A76" s="45" t="s">
        <v>632</v>
      </c>
      <c r="B76" s="45" t="s">
        <v>632</v>
      </c>
      <c r="C76" s="45" t="s">
        <v>633</v>
      </c>
    </row>
    <row r="77" spans="1:3">
      <c r="A77" s="45" t="s">
        <v>632</v>
      </c>
      <c r="B77" s="45" t="s">
        <v>646</v>
      </c>
      <c r="C77" s="45" t="s">
        <v>647</v>
      </c>
    </row>
    <row r="78" spans="1:3">
      <c r="A78" s="45" t="s">
        <v>632</v>
      </c>
      <c r="B78" s="45" t="s">
        <v>648</v>
      </c>
      <c r="C78" s="45" t="s">
        <v>649</v>
      </c>
    </row>
    <row r="79" spans="1:3">
      <c r="A79" s="45" t="s">
        <v>632</v>
      </c>
      <c r="B79" s="45" t="s">
        <v>650</v>
      </c>
      <c r="C79" s="45" t="s">
        <v>651</v>
      </c>
    </row>
    <row r="80" spans="1:3">
      <c r="A80" s="45" t="s">
        <v>632</v>
      </c>
      <c r="B80" s="45" t="s">
        <v>652</v>
      </c>
      <c r="C80" s="45" t="s">
        <v>653</v>
      </c>
    </row>
    <row r="81" spans="1:3">
      <c r="A81" s="45" t="s">
        <v>632</v>
      </c>
      <c r="B81" s="45" t="s">
        <v>654</v>
      </c>
      <c r="C81" s="45" t="s">
        <v>655</v>
      </c>
    </row>
    <row r="82" spans="1:3">
      <c r="A82" s="45" t="s">
        <v>656</v>
      </c>
      <c r="B82" s="45" t="s">
        <v>658</v>
      </c>
      <c r="C82" s="45" t="s">
        <v>659</v>
      </c>
    </row>
    <row r="83" spans="1:3">
      <c r="A83" s="45" t="s">
        <v>656</v>
      </c>
      <c r="B83" s="45" t="s">
        <v>660</v>
      </c>
      <c r="C83" s="45" t="s">
        <v>661</v>
      </c>
    </row>
    <row r="84" spans="1:3">
      <c r="A84" s="45" t="s">
        <v>656</v>
      </c>
      <c r="B84" s="45" t="s">
        <v>662</v>
      </c>
      <c r="C84" s="45" t="s">
        <v>663</v>
      </c>
    </row>
    <row r="85" spans="1:3">
      <c r="A85" s="45" t="s">
        <v>656</v>
      </c>
      <c r="B85" s="45" t="s">
        <v>664</v>
      </c>
      <c r="C85" s="45" t="s">
        <v>665</v>
      </c>
    </row>
    <row r="86" spans="1:3">
      <c r="A86" s="45" t="s">
        <v>656</v>
      </c>
      <c r="B86" s="45" t="s">
        <v>666</v>
      </c>
      <c r="C86" s="45" t="s">
        <v>667</v>
      </c>
    </row>
    <row r="87" spans="1:3">
      <c r="A87" s="45" t="s">
        <v>656</v>
      </c>
      <c r="B87" s="45" t="s">
        <v>668</v>
      </c>
      <c r="C87" s="45" t="s">
        <v>669</v>
      </c>
    </row>
    <row r="88" spans="1:3">
      <c r="A88" s="45" t="s">
        <v>656</v>
      </c>
      <c r="B88" s="45" t="s">
        <v>670</v>
      </c>
      <c r="C88" s="45" t="s">
        <v>671</v>
      </c>
    </row>
    <row r="89" spans="1:3">
      <c r="A89" s="45" t="s">
        <v>656</v>
      </c>
      <c r="B89" s="45" t="s">
        <v>656</v>
      </c>
      <c r="C89" s="45" t="s">
        <v>657</v>
      </c>
    </row>
    <row r="90" spans="1:3">
      <c r="A90" s="45" t="s">
        <v>656</v>
      </c>
      <c r="B90" s="45" t="s">
        <v>672</v>
      </c>
      <c r="C90" s="45" t="s">
        <v>673</v>
      </c>
    </row>
    <row r="91" spans="1:3">
      <c r="A91" s="45" t="s">
        <v>656</v>
      </c>
      <c r="B91" s="45" t="s">
        <v>674</v>
      </c>
      <c r="C91" s="45" t="s">
        <v>675</v>
      </c>
    </row>
    <row r="92" spans="1:3">
      <c r="A92" s="45" t="s">
        <v>676</v>
      </c>
      <c r="B92" s="45" t="s">
        <v>678</v>
      </c>
      <c r="C92" s="45" t="s">
        <v>679</v>
      </c>
    </row>
    <row r="93" spans="1:3">
      <c r="A93" s="45" t="s">
        <v>676</v>
      </c>
      <c r="B93" s="45" t="s">
        <v>680</v>
      </c>
      <c r="C93" s="45" t="s">
        <v>681</v>
      </c>
    </row>
    <row r="94" spans="1:3">
      <c r="A94" s="45" t="s">
        <v>676</v>
      </c>
      <c r="B94" s="45" t="s">
        <v>682</v>
      </c>
      <c r="C94" s="45" t="s">
        <v>683</v>
      </c>
    </row>
    <row r="95" spans="1:3">
      <c r="A95" s="45" t="s">
        <v>676</v>
      </c>
      <c r="B95" s="45" t="s">
        <v>684</v>
      </c>
      <c r="C95" s="45" t="s">
        <v>685</v>
      </c>
    </row>
    <row r="96" spans="1:3">
      <c r="A96" s="45" t="s">
        <v>676</v>
      </c>
      <c r="B96" s="45" t="s">
        <v>686</v>
      </c>
      <c r="C96" s="45" t="s">
        <v>687</v>
      </c>
    </row>
    <row r="97" spans="1:3">
      <c r="A97" s="45" t="s">
        <v>676</v>
      </c>
      <c r="B97" s="45" t="s">
        <v>688</v>
      </c>
      <c r="C97" s="45" t="s">
        <v>689</v>
      </c>
    </row>
    <row r="98" spans="1:3">
      <c r="A98" s="45" t="s">
        <v>676</v>
      </c>
      <c r="B98" s="45" t="s">
        <v>690</v>
      </c>
      <c r="C98" s="45" t="s">
        <v>691</v>
      </c>
    </row>
    <row r="99" spans="1:3">
      <c r="A99" s="45" t="s">
        <v>676</v>
      </c>
      <c r="B99" s="45" t="s">
        <v>676</v>
      </c>
      <c r="C99" s="45" t="s">
        <v>677</v>
      </c>
    </row>
    <row r="100" spans="1:3">
      <c r="A100" s="45" t="s">
        <v>676</v>
      </c>
      <c r="B100" s="45" t="s">
        <v>692</v>
      </c>
      <c r="C100" s="45" t="s">
        <v>693</v>
      </c>
    </row>
    <row r="101" spans="1:3">
      <c r="A101" s="45" t="s">
        <v>676</v>
      </c>
      <c r="B101" s="45" t="s">
        <v>544</v>
      </c>
      <c r="C101" s="45" t="s">
        <v>694</v>
      </c>
    </row>
    <row r="102" spans="1:3">
      <c r="A102" s="45" t="s">
        <v>676</v>
      </c>
      <c r="B102" s="45" t="s">
        <v>695</v>
      </c>
      <c r="C102" s="45" t="s">
        <v>696</v>
      </c>
    </row>
    <row r="103" spans="1:3">
      <c r="A103" s="45" t="s">
        <v>697</v>
      </c>
      <c r="B103" s="45" t="s">
        <v>699</v>
      </c>
      <c r="C103" s="45" t="s">
        <v>700</v>
      </c>
    </row>
    <row r="104" spans="1:3">
      <c r="A104" s="45" t="s">
        <v>697</v>
      </c>
      <c r="B104" s="45" t="s">
        <v>701</v>
      </c>
      <c r="C104" s="45" t="s">
        <v>702</v>
      </c>
    </row>
    <row r="105" spans="1:3">
      <c r="A105" s="45" t="s">
        <v>697</v>
      </c>
      <c r="B105" s="45" t="s">
        <v>703</v>
      </c>
      <c r="C105" s="45" t="s">
        <v>704</v>
      </c>
    </row>
    <row r="106" spans="1:3">
      <c r="A106" s="45" t="s">
        <v>697</v>
      </c>
      <c r="B106" s="45" t="s">
        <v>705</v>
      </c>
      <c r="C106" s="45" t="s">
        <v>706</v>
      </c>
    </row>
    <row r="107" spans="1:3">
      <c r="A107" s="45" t="s">
        <v>697</v>
      </c>
      <c r="B107" s="45" t="s">
        <v>707</v>
      </c>
      <c r="C107" s="45" t="s">
        <v>708</v>
      </c>
    </row>
    <row r="108" spans="1:3">
      <c r="A108" s="45" t="s">
        <v>697</v>
      </c>
      <c r="B108" s="45" t="s">
        <v>709</v>
      </c>
      <c r="C108" s="45" t="s">
        <v>710</v>
      </c>
    </row>
    <row r="109" spans="1:3">
      <c r="A109" s="45" t="s">
        <v>697</v>
      </c>
      <c r="B109" s="45" t="s">
        <v>697</v>
      </c>
      <c r="C109" s="45" t="s">
        <v>698</v>
      </c>
    </row>
    <row r="110" spans="1:3">
      <c r="A110" s="45" t="s">
        <v>697</v>
      </c>
      <c r="B110" s="45" t="s">
        <v>711</v>
      </c>
      <c r="C110" s="45" t="s">
        <v>712</v>
      </c>
    </row>
    <row r="111" spans="1:3">
      <c r="A111" s="45" t="s">
        <v>697</v>
      </c>
      <c r="B111" s="45" t="s">
        <v>713</v>
      </c>
      <c r="C111" s="45" t="s">
        <v>714</v>
      </c>
    </row>
    <row r="112" spans="1:3">
      <c r="A112" s="45" t="s">
        <v>715</v>
      </c>
      <c r="B112" s="45" t="s">
        <v>717</v>
      </c>
      <c r="C112" s="45" t="s">
        <v>718</v>
      </c>
    </row>
    <row r="113" spans="1:3">
      <c r="A113" s="45" t="s">
        <v>715</v>
      </c>
      <c r="B113" s="45" t="s">
        <v>719</v>
      </c>
      <c r="C113" s="45" t="s">
        <v>720</v>
      </c>
    </row>
    <row r="114" spans="1:3">
      <c r="A114" s="45" t="s">
        <v>715</v>
      </c>
      <c r="B114" s="45" t="s">
        <v>721</v>
      </c>
      <c r="C114" s="45" t="s">
        <v>722</v>
      </c>
    </row>
    <row r="115" spans="1:3">
      <c r="A115" s="45" t="s">
        <v>715</v>
      </c>
      <c r="B115" s="45" t="s">
        <v>723</v>
      </c>
      <c r="C115" s="45" t="s">
        <v>724</v>
      </c>
    </row>
    <row r="116" spans="1:3">
      <c r="A116" s="45" t="s">
        <v>715</v>
      </c>
      <c r="B116" s="45" t="s">
        <v>725</v>
      </c>
      <c r="C116" s="45" t="s">
        <v>726</v>
      </c>
    </row>
    <row r="117" spans="1:3">
      <c r="A117" s="45" t="s">
        <v>715</v>
      </c>
      <c r="B117" s="45" t="s">
        <v>727</v>
      </c>
      <c r="C117" s="45" t="s">
        <v>728</v>
      </c>
    </row>
    <row r="118" spans="1:3">
      <c r="A118" s="45" t="s">
        <v>715</v>
      </c>
      <c r="B118" s="45" t="s">
        <v>715</v>
      </c>
      <c r="C118" s="45" t="s">
        <v>716</v>
      </c>
    </row>
    <row r="119" spans="1:3">
      <c r="A119" s="45" t="s">
        <v>715</v>
      </c>
      <c r="B119" s="45" t="s">
        <v>729</v>
      </c>
      <c r="C119" s="45" t="s">
        <v>730</v>
      </c>
    </row>
    <row r="120" spans="1:3">
      <c r="A120" s="45" t="s">
        <v>731</v>
      </c>
      <c r="B120" s="45" t="s">
        <v>733</v>
      </c>
      <c r="C120" s="45" t="s">
        <v>734</v>
      </c>
    </row>
    <row r="121" spans="1:3">
      <c r="A121" s="45" t="s">
        <v>731</v>
      </c>
      <c r="B121" s="45" t="s">
        <v>735</v>
      </c>
      <c r="C121" s="45" t="s">
        <v>736</v>
      </c>
    </row>
    <row r="122" spans="1:3">
      <c r="A122" s="45" t="s">
        <v>731</v>
      </c>
      <c r="B122" s="45" t="s">
        <v>737</v>
      </c>
      <c r="C122" s="45" t="s">
        <v>738</v>
      </c>
    </row>
    <row r="123" spans="1:3">
      <c r="A123" s="45" t="s">
        <v>731</v>
      </c>
      <c r="B123" s="45" t="s">
        <v>739</v>
      </c>
      <c r="C123" s="45" t="s">
        <v>740</v>
      </c>
    </row>
    <row r="124" spans="1:3">
      <c r="A124" s="45" t="s">
        <v>731</v>
      </c>
      <c r="B124" s="45" t="s">
        <v>741</v>
      </c>
      <c r="C124" s="45" t="s">
        <v>742</v>
      </c>
    </row>
    <row r="125" spans="1:3">
      <c r="A125" s="45" t="s">
        <v>731</v>
      </c>
      <c r="B125" s="45" t="s">
        <v>731</v>
      </c>
      <c r="C125" s="45" t="s">
        <v>732</v>
      </c>
    </row>
    <row r="126" spans="1:3">
      <c r="A126" s="45" t="s">
        <v>731</v>
      </c>
      <c r="B126" s="45" t="s">
        <v>743</v>
      </c>
      <c r="C126" s="45" t="s">
        <v>744</v>
      </c>
    </row>
    <row r="127" spans="1:3">
      <c r="A127" s="45" t="s">
        <v>731</v>
      </c>
      <c r="B127" s="45" t="s">
        <v>745</v>
      </c>
      <c r="C127" s="45" t="s">
        <v>746</v>
      </c>
    </row>
    <row r="128" spans="1:3">
      <c r="A128" s="45" t="s">
        <v>747</v>
      </c>
      <c r="B128" s="45" t="s">
        <v>749</v>
      </c>
      <c r="C128" s="45" t="s">
        <v>750</v>
      </c>
    </row>
    <row r="129" spans="1:3">
      <c r="A129" s="45" t="s">
        <v>747</v>
      </c>
      <c r="B129" s="45" t="s">
        <v>751</v>
      </c>
      <c r="C129" s="45" t="s">
        <v>752</v>
      </c>
    </row>
    <row r="130" spans="1:3">
      <c r="A130" s="45" t="s">
        <v>747</v>
      </c>
      <c r="B130" s="45" t="s">
        <v>753</v>
      </c>
      <c r="C130" s="45" t="s">
        <v>754</v>
      </c>
    </row>
    <row r="131" spans="1:3">
      <c r="A131" s="45" t="s">
        <v>747</v>
      </c>
      <c r="B131" s="45" t="s">
        <v>755</v>
      </c>
      <c r="C131" s="45" t="s">
        <v>756</v>
      </c>
    </row>
    <row r="132" spans="1:3">
      <c r="A132" s="45" t="s">
        <v>747</v>
      </c>
      <c r="B132" s="45" t="s">
        <v>757</v>
      </c>
      <c r="C132" s="45" t="s">
        <v>758</v>
      </c>
    </row>
    <row r="133" spans="1:3">
      <c r="A133" s="45" t="s">
        <v>747</v>
      </c>
      <c r="B133" s="45" t="s">
        <v>759</v>
      </c>
      <c r="C133" s="45" t="s">
        <v>760</v>
      </c>
    </row>
    <row r="134" spans="1:3">
      <c r="A134" s="45" t="s">
        <v>747</v>
      </c>
      <c r="B134" s="45" t="s">
        <v>747</v>
      </c>
      <c r="C134" s="45" t="s">
        <v>748</v>
      </c>
    </row>
    <row r="135" spans="1:3">
      <c r="A135" s="45" t="s">
        <v>747</v>
      </c>
      <c r="B135" s="45" t="s">
        <v>761</v>
      </c>
      <c r="C135" s="45" t="s">
        <v>762</v>
      </c>
    </row>
    <row r="136" spans="1:3">
      <c r="A136" s="45" t="s">
        <v>763</v>
      </c>
      <c r="B136" s="45" t="s">
        <v>765</v>
      </c>
      <c r="C136" s="45" t="s">
        <v>766</v>
      </c>
    </row>
    <row r="137" spans="1:3">
      <c r="A137" s="45" t="s">
        <v>763</v>
      </c>
      <c r="B137" s="45" t="s">
        <v>767</v>
      </c>
      <c r="C137" s="45" t="s">
        <v>768</v>
      </c>
    </row>
    <row r="138" spans="1:3">
      <c r="A138" s="45" t="s">
        <v>763</v>
      </c>
      <c r="B138" s="45" t="s">
        <v>769</v>
      </c>
      <c r="C138" s="45" t="s">
        <v>770</v>
      </c>
    </row>
    <row r="139" spans="1:3">
      <c r="A139" s="45" t="s">
        <v>763</v>
      </c>
      <c r="B139" s="45" t="s">
        <v>771</v>
      </c>
      <c r="C139" s="45" t="s">
        <v>772</v>
      </c>
    </row>
    <row r="140" spans="1:3">
      <c r="A140" s="45" t="s">
        <v>763</v>
      </c>
      <c r="B140" s="45" t="s">
        <v>773</v>
      </c>
      <c r="C140" s="45" t="s">
        <v>774</v>
      </c>
    </row>
    <row r="141" spans="1:3">
      <c r="A141" s="45" t="s">
        <v>763</v>
      </c>
      <c r="B141" s="45" t="s">
        <v>763</v>
      </c>
      <c r="C141" s="45" t="s">
        <v>764</v>
      </c>
    </row>
    <row r="142" spans="1:3">
      <c r="A142" s="45" t="s">
        <v>775</v>
      </c>
      <c r="B142" s="45" t="s">
        <v>777</v>
      </c>
      <c r="C142" s="45" t="s">
        <v>778</v>
      </c>
    </row>
    <row r="143" spans="1:3">
      <c r="A143" s="45" t="s">
        <v>775</v>
      </c>
      <c r="B143" s="45" t="s">
        <v>779</v>
      </c>
      <c r="C143" s="45" t="s">
        <v>780</v>
      </c>
    </row>
    <row r="144" spans="1:3">
      <c r="A144" s="45" t="s">
        <v>775</v>
      </c>
      <c r="B144" s="45" t="s">
        <v>781</v>
      </c>
      <c r="C144" s="45" t="s">
        <v>782</v>
      </c>
    </row>
    <row r="145" spans="1:3">
      <c r="A145" s="45" t="s">
        <v>775</v>
      </c>
      <c r="B145" s="45" t="s">
        <v>783</v>
      </c>
      <c r="C145" s="45" t="s">
        <v>784</v>
      </c>
    </row>
    <row r="146" spans="1:3">
      <c r="A146" s="45" t="s">
        <v>775</v>
      </c>
      <c r="B146" s="45" t="s">
        <v>785</v>
      </c>
      <c r="C146" s="45" t="s">
        <v>786</v>
      </c>
    </row>
    <row r="147" spans="1:3">
      <c r="A147" s="45" t="s">
        <v>775</v>
      </c>
      <c r="B147" s="45" t="s">
        <v>787</v>
      </c>
      <c r="C147" s="45" t="s">
        <v>788</v>
      </c>
    </row>
    <row r="148" spans="1:3">
      <c r="A148" s="45" t="s">
        <v>775</v>
      </c>
      <c r="B148" s="45" t="s">
        <v>789</v>
      </c>
      <c r="C148" s="45" t="s">
        <v>790</v>
      </c>
    </row>
    <row r="149" spans="1:3">
      <c r="A149" s="45" t="s">
        <v>775</v>
      </c>
      <c r="B149" s="45" t="s">
        <v>775</v>
      </c>
      <c r="C149" s="45" t="s">
        <v>776</v>
      </c>
    </row>
    <row r="150" spans="1:3">
      <c r="A150" s="45" t="s">
        <v>775</v>
      </c>
      <c r="B150" s="45" t="s">
        <v>791</v>
      </c>
      <c r="C150" s="45" t="s">
        <v>792</v>
      </c>
    </row>
    <row r="151" spans="1:3">
      <c r="A151" s="45" t="s">
        <v>775</v>
      </c>
      <c r="B151" s="45" t="s">
        <v>793</v>
      </c>
      <c r="C151" s="45" t="s">
        <v>794</v>
      </c>
    </row>
    <row r="152" spans="1:3">
      <c r="A152" s="45" t="s">
        <v>795</v>
      </c>
      <c r="B152" s="45" t="s">
        <v>797</v>
      </c>
      <c r="C152" s="45" t="s">
        <v>798</v>
      </c>
    </row>
    <row r="153" spans="1:3">
      <c r="A153" s="45" t="s">
        <v>795</v>
      </c>
      <c r="B153" s="45" t="s">
        <v>799</v>
      </c>
      <c r="C153" s="45" t="s">
        <v>800</v>
      </c>
    </row>
    <row r="154" spans="1:3">
      <c r="A154" s="45" t="s">
        <v>795</v>
      </c>
      <c r="B154" s="45" t="s">
        <v>801</v>
      </c>
      <c r="C154" s="45" t="s">
        <v>802</v>
      </c>
    </row>
    <row r="155" spans="1:3">
      <c r="A155" s="45" t="s">
        <v>795</v>
      </c>
      <c r="B155" s="45" t="s">
        <v>803</v>
      </c>
      <c r="C155" s="45" t="s">
        <v>804</v>
      </c>
    </row>
    <row r="156" spans="1:3">
      <c r="A156" s="45" t="s">
        <v>795</v>
      </c>
      <c r="B156" s="45" t="s">
        <v>805</v>
      </c>
      <c r="C156" s="45" t="s">
        <v>806</v>
      </c>
    </row>
    <row r="157" spans="1:3">
      <c r="A157" s="45" t="s">
        <v>795</v>
      </c>
      <c r="B157" s="45" t="s">
        <v>807</v>
      </c>
      <c r="C157" s="45" t="s">
        <v>808</v>
      </c>
    </row>
    <row r="158" spans="1:3">
      <c r="A158" s="45" t="s">
        <v>795</v>
      </c>
      <c r="B158" s="45" t="s">
        <v>809</v>
      </c>
      <c r="C158" s="45" t="s">
        <v>810</v>
      </c>
    </row>
    <row r="159" spans="1:3">
      <c r="A159" s="45" t="s">
        <v>795</v>
      </c>
      <c r="B159" s="45" t="s">
        <v>795</v>
      </c>
      <c r="C159" s="45" t="s">
        <v>796</v>
      </c>
    </row>
    <row r="160" spans="1:3">
      <c r="A160" s="45" t="s">
        <v>795</v>
      </c>
      <c r="B160" s="45" t="s">
        <v>811</v>
      </c>
      <c r="C160" s="45" t="s">
        <v>812</v>
      </c>
    </row>
    <row r="161" spans="1:3">
      <c r="A161" s="45" t="s">
        <v>795</v>
      </c>
      <c r="B161" s="45" t="s">
        <v>813</v>
      </c>
      <c r="C161" s="45" t="s">
        <v>814</v>
      </c>
    </row>
    <row r="162" spans="1:3">
      <c r="A162" s="45" t="s">
        <v>795</v>
      </c>
      <c r="B162" s="45" t="s">
        <v>815</v>
      </c>
      <c r="C162" s="45" t="s">
        <v>816</v>
      </c>
    </row>
    <row r="163" spans="1:3">
      <c r="A163" s="45" t="s">
        <v>795</v>
      </c>
      <c r="B163" s="45" t="s">
        <v>817</v>
      </c>
      <c r="C163" s="45" t="s">
        <v>818</v>
      </c>
    </row>
    <row r="164" spans="1:3">
      <c r="A164" s="45" t="s">
        <v>819</v>
      </c>
      <c r="B164" s="45" t="s">
        <v>821</v>
      </c>
      <c r="C164" s="45" t="s">
        <v>822</v>
      </c>
    </row>
    <row r="165" spans="1:3">
      <c r="A165" s="45" t="s">
        <v>819</v>
      </c>
      <c r="B165" s="45" t="s">
        <v>823</v>
      </c>
      <c r="C165" s="45" t="s">
        <v>824</v>
      </c>
    </row>
    <row r="166" spans="1:3">
      <c r="A166" s="45" t="s">
        <v>819</v>
      </c>
      <c r="B166" s="45" t="s">
        <v>825</v>
      </c>
      <c r="C166" s="45" t="s">
        <v>826</v>
      </c>
    </row>
    <row r="167" spans="1:3">
      <c r="A167" s="45" t="s">
        <v>819</v>
      </c>
      <c r="B167" s="45" t="s">
        <v>713</v>
      </c>
      <c r="C167" s="45" t="s">
        <v>827</v>
      </c>
    </row>
    <row r="168" spans="1:3">
      <c r="A168" s="45" t="s">
        <v>819</v>
      </c>
      <c r="B168" s="45" t="s">
        <v>828</v>
      </c>
      <c r="C168" s="45" t="s">
        <v>829</v>
      </c>
    </row>
    <row r="169" spans="1:3">
      <c r="A169" s="45" t="s">
        <v>819</v>
      </c>
      <c r="B169" s="45" t="s">
        <v>819</v>
      </c>
      <c r="C169" s="45" t="s">
        <v>820</v>
      </c>
    </row>
    <row r="170" spans="1:3">
      <c r="A170" s="45" t="s">
        <v>819</v>
      </c>
      <c r="B170" s="45" t="s">
        <v>830</v>
      </c>
      <c r="C170" s="45" t="s">
        <v>831</v>
      </c>
    </row>
    <row r="171" spans="1:3">
      <c r="A171" s="45" t="s">
        <v>832</v>
      </c>
      <c r="B171" s="45" t="s">
        <v>834</v>
      </c>
      <c r="C171" s="45" t="s">
        <v>835</v>
      </c>
    </row>
    <row r="172" spans="1:3">
      <c r="A172" s="45" t="s">
        <v>832</v>
      </c>
      <c r="B172" s="45" t="s">
        <v>836</v>
      </c>
      <c r="C172" s="45" t="s">
        <v>837</v>
      </c>
    </row>
    <row r="173" spans="1:3">
      <c r="A173" s="45" t="s">
        <v>832</v>
      </c>
      <c r="B173" s="45" t="s">
        <v>838</v>
      </c>
      <c r="C173" s="45" t="s">
        <v>839</v>
      </c>
    </row>
    <row r="174" spans="1:3">
      <c r="A174" s="45" t="s">
        <v>832</v>
      </c>
      <c r="B174" s="45" t="s">
        <v>832</v>
      </c>
      <c r="C174" s="45" t="s">
        <v>833</v>
      </c>
    </row>
    <row r="175" spans="1:3">
      <c r="A175" s="45" t="s">
        <v>832</v>
      </c>
      <c r="B175" s="45" t="s">
        <v>840</v>
      </c>
      <c r="C175" s="45" t="s">
        <v>841</v>
      </c>
    </row>
    <row r="176" spans="1:3">
      <c r="A176" s="45" t="s">
        <v>842</v>
      </c>
      <c r="B176" s="45" t="s">
        <v>844</v>
      </c>
      <c r="C176" s="45" t="s">
        <v>845</v>
      </c>
    </row>
    <row r="177" spans="1:3">
      <c r="A177" s="45" t="s">
        <v>842</v>
      </c>
      <c r="B177" s="45" t="s">
        <v>846</v>
      </c>
      <c r="C177" s="45" t="s">
        <v>847</v>
      </c>
    </row>
    <row r="178" spans="1:3">
      <c r="A178" s="45" t="s">
        <v>842</v>
      </c>
      <c r="B178" s="45" t="s">
        <v>848</v>
      </c>
      <c r="C178" s="45" t="s">
        <v>849</v>
      </c>
    </row>
    <row r="179" spans="1:3">
      <c r="A179" s="45" t="s">
        <v>842</v>
      </c>
      <c r="B179" s="45" t="s">
        <v>850</v>
      </c>
      <c r="C179" s="45" t="s">
        <v>851</v>
      </c>
    </row>
    <row r="180" spans="1:3">
      <c r="A180" s="45" t="s">
        <v>842</v>
      </c>
      <c r="B180" s="45" t="s">
        <v>842</v>
      </c>
      <c r="C180" s="45" t="s">
        <v>843</v>
      </c>
    </row>
    <row r="181" spans="1:3">
      <c r="A181" s="45" t="s">
        <v>842</v>
      </c>
      <c r="B181" s="45" t="s">
        <v>852</v>
      </c>
      <c r="C181" s="45" t="s">
        <v>853</v>
      </c>
    </row>
    <row r="182" spans="1:3">
      <c r="A182" s="45" t="s">
        <v>842</v>
      </c>
      <c r="B182" s="45" t="s">
        <v>854</v>
      </c>
      <c r="C182" s="45" t="s">
        <v>855</v>
      </c>
    </row>
    <row r="183" spans="1:3">
      <c r="A183" s="45" t="s">
        <v>856</v>
      </c>
      <c r="B183" s="45" t="s">
        <v>858</v>
      </c>
      <c r="C183" s="45" t="s">
        <v>859</v>
      </c>
    </row>
    <row r="184" spans="1:3">
      <c r="A184" s="45" t="s">
        <v>856</v>
      </c>
      <c r="B184" s="45" t="s">
        <v>860</v>
      </c>
      <c r="C184" s="45" t="s">
        <v>861</v>
      </c>
    </row>
    <row r="185" spans="1:3">
      <c r="A185" s="45" t="s">
        <v>856</v>
      </c>
      <c r="B185" s="45" t="s">
        <v>862</v>
      </c>
      <c r="C185" s="45" t="s">
        <v>863</v>
      </c>
    </row>
    <row r="186" spans="1:3">
      <c r="A186" s="45" t="s">
        <v>856</v>
      </c>
      <c r="B186" s="45" t="s">
        <v>781</v>
      </c>
      <c r="C186" s="45" t="s">
        <v>864</v>
      </c>
    </row>
    <row r="187" spans="1:3">
      <c r="A187" s="45" t="s">
        <v>856</v>
      </c>
      <c r="B187" s="45" t="s">
        <v>865</v>
      </c>
      <c r="C187" s="45" t="s">
        <v>866</v>
      </c>
    </row>
    <row r="188" spans="1:3">
      <c r="A188" s="45" t="s">
        <v>856</v>
      </c>
      <c r="B188" s="45" t="s">
        <v>867</v>
      </c>
      <c r="C188" s="45" t="s">
        <v>868</v>
      </c>
    </row>
    <row r="189" spans="1:3">
      <c r="A189" s="45" t="s">
        <v>856</v>
      </c>
      <c r="B189" s="45" t="s">
        <v>869</v>
      </c>
      <c r="C189" s="45" t="s">
        <v>870</v>
      </c>
    </row>
    <row r="190" spans="1:3">
      <c r="A190" s="45" t="s">
        <v>856</v>
      </c>
      <c r="B190" s="45" t="s">
        <v>856</v>
      </c>
      <c r="C190" s="45" t="s">
        <v>857</v>
      </c>
    </row>
    <row r="191" spans="1:3">
      <c r="A191" s="45" t="s">
        <v>856</v>
      </c>
      <c r="B191" s="45" t="s">
        <v>871</v>
      </c>
      <c r="C191" s="45" t="s">
        <v>872</v>
      </c>
    </row>
    <row r="192" spans="1:3">
      <c r="A192" s="45" t="s">
        <v>873</v>
      </c>
      <c r="B192" s="45" t="s">
        <v>526</v>
      </c>
      <c r="C192" s="45" t="s">
        <v>875</v>
      </c>
    </row>
    <row r="193" spans="1:3">
      <c r="A193" s="45" t="s">
        <v>873</v>
      </c>
      <c r="B193" s="45" t="s">
        <v>876</v>
      </c>
      <c r="C193" s="45" t="s">
        <v>877</v>
      </c>
    </row>
    <row r="194" spans="1:3">
      <c r="A194" s="45" t="s">
        <v>873</v>
      </c>
      <c r="B194" s="45" t="s">
        <v>878</v>
      </c>
      <c r="C194" s="45" t="s">
        <v>879</v>
      </c>
    </row>
    <row r="195" spans="1:3">
      <c r="A195" s="45" t="s">
        <v>873</v>
      </c>
      <c r="B195" s="45" t="s">
        <v>880</v>
      </c>
      <c r="C195" s="45" t="s">
        <v>881</v>
      </c>
    </row>
    <row r="196" spans="1:3">
      <c r="A196" s="45" t="s">
        <v>873</v>
      </c>
      <c r="B196" s="45" t="s">
        <v>873</v>
      </c>
      <c r="C196" s="45" t="s">
        <v>874</v>
      </c>
    </row>
    <row r="197" spans="1:3">
      <c r="A197" s="45" t="s">
        <v>873</v>
      </c>
      <c r="B197" s="45" t="s">
        <v>882</v>
      </c>
      <c r="C197" s="45" t="s">
        <v>883</v>
      </c>
    </row>
    <row r="198" spans="1:3">
      <c r="A198" s="45" t="s">
        <v>873</v>
      </c>
      <c r="B198" s="45" t="s">
        <v>884</v>
      </c>
      <c r="C198" s="45" t="s">
        <v>885</v>
      </c>
    </row>
    <row r="199" spans="1:3">
      <c r="A199" s="45" t="s">
        <v>886</v>
      </c>
      <c r="B199" s="45" t="s">
        <v>888</v>
      </c>
      <c r="C199" s="45" t="s">
        <v>889</v>
      </c>
    </row>
    <row r="200" spans="1:3">
      <c r="A200" s="45" t="s">
        <v>886</v>
      </c>
      <c r="B200" s="45" t="s">
        <v>890</v>
      </c>
      <c r="C200" s="45" t="s">
        <v>891</v>
      </c>
    </row>
    <row r="201" spans="1:3">
      <c r="A201" s="45" t="s">
        <v>886</v>
      </c>
      <c r="B201" s="45" t="s">
        <v>886</v>
      </c>
      <c r="C201" s="45" t="s">
        <v>887</v>
      </c>
    </row>
    <row r="202" spans="1:3">
      <c r="A202" s="45" t="s">
        <v>886</v>
      </c>
      <c r="B202" s="45" t="s">
        <v>892</v>
      </c>
      <c r="C202" s="45" t="s">
        <v>893</v>
      </c>
    </row>
    <row r="203" spans="1:3">
      <c r="A203" s="45" t="s">
        <v>886</v>
      </c>
      <c r="B203" s="45" t="s">
        <v>894</v>
      </c>
      <c r="C203" s="45" t="s">
        <v>895</v>
      </c>
    </row>
    <row r="204" spans="1:3">
      <c r="A204" s="45" t="s">
        <v>896</v>
      </c>
      <c r="B204" s="45" t="s">
        <v>898</v>
      </c>
      <c r="C204" s="45" t="s">
        <v>897</v>
      </c>
    </row>
    <row r="205" spans="1:3">
      <c r="A205" s="45" t="s">
        <v>896</v>
      </c>
      <c r="B205" s="45" t="s">
        <v>896</v>
      </c>
      <c r="C205" s="45" t="s">
        <v>897</v>
      </c>
    </row>
    <row r="206" spans="1:3">
      <c r="A206" s="45" t="s">
        <v>899</v>
      </c>
      <c r="B206" s="45" t="s">
        <v>901</v>
      </c>
      <c r="C206" s="45" t="s">
        <v>900</v>
      </c>
    </row>
    <row r="207" spans="1:3">
      <c r="A207" s="45" t="s">
        <v>899</v>
      </c>
      <c r="B207" s="45" t="s">
        <v>899</v>
      </c>
      <c r="C207" s="45" t="s">
        <v>900</v>
      </c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 enableFormatConditionsCalculation="0">
    <tabColor indexed="47"/>
  </sheetPr>
  <dimension ref="A1:D86"/>
  <sheetViews>
    <sheetView workbookViewId="0">
      <selection activeCell="C49" sqref="C49"/>
    </sheetView>
  </sheetViews>
  <sheetFormatPr defaultRowHeight="11.25"/>
  <cols>
    <col min="1" max="1" width="68.28515625" style="5" customWidth="1"/>
    <col min="2" max="2" width="29.28515625" style="5" customWidth="1"/>
    <col min="3" max="3" width="5.140625" style="5" customWidth="1"/>
    <col min="4" max="4" width="18.42578125" style="5" customWidth="1"/>
    <col min="5" max="16384" width="9.140625" style="5"/>
  </cols>
  <sheetData>
    <row r="1" spans="1:4">
      <c r="A1" s="4" t="s">
        <v>131</v>
      </c>
      <c r="B1" s="4"/>
    </row>
    <row r="2" spans="1:4">
      <c r="A2" s="4" t="s">
        <v>133</v>
      </c>
      <c r="B2" s="6" t="s">
        <v>175</v>
      </c>
      <c r="D2" s="6" t="s">
        <v>10</v>
      </c>
    </row>
    <row r="3" spans="1:4">
      <c r="A3" s="4" t="s">
        <v>103</v>
      </c>
      <c r="B3" s="7" t="s">
        <v>102</v>
      </c>
      <c r="D3" s="5" t="s">
        <v>11</v>
      </c>
    </row>
    <row r="4" spans="1:4">
      <c r="A4" s="4" t="s">
        <v>104</v>
      </c>
      <c r="B4" s="7" t="s">
        <v>159</v>
      </c>
      <c r="D4" s="5" t="s">
        <v>12</v>
      </c>
    </row>
    <row r="5" spans="1:4">
      <c r="A5" s="4" t="s">
        <v>135</v>
      </c>
      <c r="B5" s="4"/>
      <c r="D5" s="5" t="s">
        <v>13</v>
      </c>
    </row>
    <row r="6" spans="1:4">
      <c r="A6" s="4" t="s">
        <v>136</v>
      </c>
      <c r="B6" s="4"/>
      <c r="D6" s="5" t="s">
        <v>14</v>
      </c>
    </row>
    <row r="7" spans="1:4">
      <c r="A7" s="4" t="s">
        <v>137</v>
      </c>
      <c r="B7" s="4"/>
      <c r="D7" s="5" t="s">
        <v>15</v>
      </c>
    </row>
    <row r="8" spans="1:4">
      <c r="A8" s="4" t="s">
        <v>132</v>
      </c>
      <c r="D8" s="5" t="s">
        <v>16</v>
      </c>
    </row>
    <row r="9" spans="1:4">
      <c r="A9" s="4" t="s">
        <v>139</v>
      </c>
      <c r="D9" s="5" t="s">
        <v>17</v>
      </c>
    </row>
    <row r="10" spans="1:4">
      <c r="A10" s="4" t="s">
        <v>134</v>
      </c>
      <c r="D10" s="5" t="s">
        <v>18</v>
      </c>
    </row>
    <row r="11" spans="1:4">
      <c r="A11" s="4" t="s">
        <v>141</v>
      </c>
      <c r="D11" s="5" t="s">
        <v>19</v>
      </c>
    </row>
    <row r="12" spans="1:4">
      <c r="A12" s="4" t="s">
        <v>142</v>
      </c>
      <c r="D12" s="5" t="s">
        <v>20</v>
      </c>
    </row>
    <row r="13" spans="1:4">
      <c r="A13" s="4" t="s">
        <v>143</v>
      </c>
      <c r="D13" s="5" t="s">
        <v>21</v>
      </c>
    </row>
    <row r="14" spans="1:4">
      <c r="A14" s="4" t="s">
        <v>144</v>
      </c>
      <c r="D14" s="5" t="s">
        <v>22</v>
      </c>
    </row>
    <row r="15" spans="1:4">
      <c r="A15" s="4" t="s">
        <v>145</v>
      </c>
      <c r="D15" s="5" t="s">
        <v>23</v>
      </c>
    </row>
    <row r="16" spans="1:4">
      <c r="A16" s="4" t="s">
        <v>138</v>
      </c>
      <c r="D16" s="5" t="s">
        <v>24</v>
      </c>
    </row>
    <row r="17" spans="1:2">
      <c r="A17" s="4" t="s">
        <v>36</v>
      </c>
    </row>
    <row r="18" spans="1:2">
      <c r="A18" s="4" t="s">
        <v>140</v>
      </c>
      <c r="B18" s="6" t="s">
        <v>34</v>
      </c>
    </row>
    <row r="19" spans="1:2">
      <c r="A19" s="4" t="s">
        <v>37</v>
      </c>
      <c r="B19" s="5" t="s">
        <v>27</v>
      </c>
    </row>
    <row r="20" spans="1:2">
      <c r="A20" s="4" t="s">
        <v>38</v>
      </c>
      <c r="B20" s="5" t="s">
        <v>28</v>
      </c>
    </row>
    <row r="21" spans="1:2">
      <c r="A21" s="4" t="s">
        <v>146</v>
      </c>
      <c r="B21" s="5" t="s">
        <v>29</v>
      </c>
    </row>
    <row r="22" spans="1:2">
      <c r="A22" s="4" t="s">
        <v>147</v>
      </c>
      <c r="B22" s="5" t="s">
        <v>30</v>
      </c>
    </row>
    <row r="23" spans="1:2">
      <c r="A23" s="4" t="s">
        <v>148</v>
      </c>
      <c r="B23" s="5" t="s">
        <v>31</v>
      </c>
    </row>
    <row r="24" spans="1:2">
      <c r="A24" s="4" t="s">
        <v>39</v>
      </c>
      <c r="B24" s="5" t="s">
        <v>32</v>
      </c>
    </row>
    <row r="25" spans="1:2">
      <c r="A25" s="4" t="s">
        <v>41</v>
      </c>
      <c r="B25" s="5" t="s">
        <v>33</v>
      </c>
    </row>
    <row r="26" spans="1:2">
      <c r="A26" s="4" t="s">
        <v>42</v>
      </c>
    </row>
    <row r="27" spans="1:2">
      <c r="A27" s="4" t="s">
        <v>46</v>
      </c>
    </row>
    <row r="28" spans="1:2">
      <c r="A28" s="4" t="s">
        <v>40</v>
      </c>
    </row>
    <row r="29" spans="1:2">
      <c r="A29" s="4" t="s">
        <v>50</v>
      </c>
    </row>
    <row r="30" spans="1:2">
      <c r="A30" s="4" t="s">
        <v>43</v>
      </c>
    </row>
    <row r="31" spans="1:2">
      <c r="A31" s="4" t="s">
        <v>44</v>
      </c>
    </row>
    <row r="32" spans="1:2">
      <c r="A32" s="4" t="s">
        <v>45</v>
      </c>
    </row>
    <row r="33" spans="1:2">
      <c r="A33" s="4" t="s">
        <v>52</v>
      </c>
      <c r="B33" s="5" t="s">
        <v>77</v>
      </c>
    </row>
    <row r="34" spans="1:2">
      <c r="A34" s="4" t="s">
        <v>53</v>
      </c>
      <c r="B34" s="5" t="s">
        <v>78</v>
      </c>
    </row>
    <row r="35" spans="1:2">
      <c r="A35" s="4" t="s">
        <v>54</v>
      </c>
      <c r="B35" s="5" t="s">
        <v>79</v>
      </c>
    </row>
    <row r="36" spans="1:2">
      <c r="A36" s="4" t="s">
        <v>124</v>
      </c>
      <c r="B36" s="5" t="s">
        <v>81</v>
      </c>
    </row>
    <row r="37" spans="1:2">
      <c r="A37" s="4" t="s">
        <v>48</v>
      </c>
      <c r="B37" s="5" t="s">
        <v>82</v>
      </c>
    </row>
    <row r="38" spans="1:2">
      <c r="A38" s="4" t="s">
        <v>49</v>
      </c>
      <c r="B38" s="5" t="s">
        <v>83</v>
      </c>
    </row>
    <row r="39" spans="1:2">
      <c r="A39" s="4" t="s">
        <v>51</v>
      </c>
      <c r="B39" s="5" t="s">
        <v>80</v>
      </c>
    </row>
    <row r="40" spans="1:2">
      <c r="A40" s="4" t="s">
        <v>60</v>
      </c>
    </row>
    <row r="41" spans="1:2">
      <c r="A41" s="4" t="s">
        <v>65</v>
      </c>
    </row>
    <row r="42" spans="1:2">
      <c r="A42" s="4" t="s">
        <v>66</v>
      </c>
    </row>
    <row r="43" spans="1:2">
      <c r="A43" s="4" t="s">
        <v>55</v>
      </c>
    </row>
    <row r="44" spans="1:2">
      <c r="A44" s="4" t="s">
        <v>56</v>
      </c>
    </row>
    <row r="45" spans="1:2">
      <c r="A45" s="4" t="s">
        <v>57</v>
      </c>
    </row>
    <row r="46" spans="1:2">
      <c r="A46" s="4" t="s">
        <v>58</v>
      </c>
    </row>
    <row r="47" spans="1:2">
      <c r="A47" s="4" t="s">
        <v>70</v>
      </c>
    </row>
    <row r="48" spans="1:2">
      <c r="A48" s="4" t="s">
        <v>71</v>
      </c>
    </row>
    <row r="49" spans="1:2">
      <c r="A49" s="4" t="s">
        <v>151</v>
      </c>
    </row>
    <row r="50" spans="1:2">
      <c r="A50" s="4" t="s">
        <v>72</v>
      </c>
    </row>
    <row r="51" spans="1:2">
      <c r="A51" s="4" t="s">
        <v>152</v>
      </c>
    </row>
    <row r="52" spans="1:2">
      <c r="A52" s="4" t="s">
        <v>73</v>
      </c>
    </row>
    <row r="53" spans="1:2">
      <c r="A53" s="4" t="s">
        <v>61</v>
      </c>
      <c r="B53" s="4"/>
    </row>
    <row r="54" spans="1:2">
      <c r="A54" s="4" t="s">
        <v>62</v>
      </c>
      <c r="B54" s="4"/>
    </row>
    <row r="55" spans="1:2">
      <c r="A55" s="4" t="s">
        <v>63</v>
      </c>
      <c r="B55" s="4"/>
    </row>
    <row r="56" spans="1:2">
      <c r="A56" s="4" t="s">
        <v>64</v>
      </c>
      <c r="B56" s="4"/>
    </row>
    <row r="57" spans="1:2">
      <c r="A57" s="4" t="s">
        <v>149</v>
      </c>
      <c r="B57" s="4"/>
    </row>
    <row r="58" spans="1:2">
      <c r="A58" s="4" t="s">
        <v>153</v>
      </c>
      <c r="B58" s="4"/>
    </row>
    <row r="59" spans="1:2">
      <c r="A59" s="4" t="s">
        <v>150</v>
      </c>
      <c r="B59" s="4"/>
    </row>
    <row r="60" spans="1:2">
      <c r="A60" s="4" t="s">
        <v>67</v>
      </c>
      <c r="B60" s="4"/>
    </row>
    <row r="61" spans="1:2">
      <c r="A61" s="4" t="s">
        <v>68</v>
      </c>
      <c r="B61" s="4"/>
    </row>
    <row r="62" spans="1:2">
      <c r="A62" s="4" t="s">
        <v>69</v>
      </c>
      <c r="B62" s="4"/>
    </row>
    <row r="63" spans="1:2">
      <c r="A63" s="4" t="s">
        <v>74</v>
      </c>
      <c r="B63" s="4"/>
    </row>
    <row r="64" spans="1:2">
      <c r="A64" s="4" t="s">
        <v>75</v>
      </c>
      <c r="B64" s="4"/>
    </row>
    <row r="65" spans="1:2">
      <c r="A65" s="4" t="s">
        <v>155</v>
      </c>
      <c r="B65" s="4"/>
    </row>
    <row r="66" spans="1:2">
      <c r="A66" s="4" t="s">
        <v>156</v>
      </c>
      <c r="B66" s="4"/>
    </row>
    <row r="67" spans="1:2">
      <c r="A67" s="4" t="s">
        <v>157</v>
      </c>
      <c r="B67" s="4"/>
    </row>
    <row r="68" spans="1:2">
      <c r="A68" s="4" t="s">
        <v>154</v>
      </c>
      <c r="B68" s="4"/>
    </row>
    <row r="69" spans="1:2">
      <c r="A69" s="4" t="s">
        <v>162</v>
      </c>
      <c r="B69" s="4"/>
    </row>
    <row r="70" spans="1:2">
      <c r="A70" s="4" t="s">
        <v>163</v>
      </c>
      <c r="B70" s="4"/>
    </row>
    <row r="71" spans="1:2">
      <c r="A71" s="4" t="s">
        <v>158</v>
      </c>
      <c r="B71" s="4"/>
    </row>
    <row r="72" spans="1:2">
      <c r="A72" s="4" t="s">
        <v>166</v>
      </c>
      <c r="B72" s="4"/>
    </row>
    <row r="73" spans="1:2">
      <c r="A73" s="4" t="s">
        <v>160</v>
      </c>
      <c r="B73" s="4"/>
    </row>
    <row r="74" spans="1:2">
      <c r="A74" s="4" t="s">
        <v>161</v>
      </c>
      <c r="B74" s="4"/>
    </row>
    <row r="75" spans="1:2">
      <c r="A75" s="4" t="s">
        <v>170</v>
      </c>
      <c r="B75" s="4"/>
    </row>
    <row r="76" spans="1:2">
      <c r="A76" s="4" t="s">
        <v>164</v>
      </c>
      <c r="B76" s="4"/>
    </row>
    <row r="77" spans="1:2">
      <c r="A77" s="4" t="s">
        <v>165</v>
      </c>
      <c r="B77" s="4"/>
    </row>
    <row r="78" spans="1:2">
      <c r="A78" s="4" t="s">
        <v>171</v>
      </c>
      <c r="B78" s="4"/>
    </row>
    <row r="79" spans="1:2">
      <c r="A79" s="4" t="s">
        <v>174</v>
      </c>
      <c r="B79" s="4"/>
    </row>
    <row r="80" spans="1:2">
      <c r="A80" s="4" t="s">
        <v>172</v>
      </c>
      <c r="B80" s="4"/>
    </row>
    <row r="81" spans="1:2">
      <c r="A81" s="4" t="s">
        <v>173</v>
      </c>
      <c r="B81" s="4"/>
    </row>
    <row r="82" spans="1:2">
      <c r="A82" s="4" t="s">
        <v>167</v>
      </c>
      <c r="B82" s="4"/>
    </row>
    <row r="83" spans="1:2">
      <c r="A83" s="4" t="s">
        <v>168</v>
      </c>
      <c r="B83" s="4"/>
    </row>
    <row r="84" spans="1:2">
      <c r="A84" s="4" t="s">
        <v>169</v>
      </c>
      <c r="B84" s="4"/>
    </row>
    <row r="85" spans="1:2">
      <c r="B85" s="4"/>
    </row>
    <row r="86" spans="1:2">
      <c r="B86" s="4"/>
    </row>
  </sheetData>
  <sheetProtection formatColumns="0" formatRows="0"/>
  <phoneticPr fontId="5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 enableFormatConditionsCalculation="0">
    <tabColor indexed="47"/>
  </sheetPr>
  <dimension ref="A3:AJ51"/>
  <sheetViews>
    <sheetView workbookViewId="0">
      <selection activeCell="K31" sqref="K31"/>
    </sheetView>
  </sheetViews>
  <sheetFormatPr defaultRowHeight="11.25"/>
  <cols>
    <col min="1" max="1" width="14.42578125" style="1" customWidth="1"/>
    <col min="2" max="5" width="9.140625" style="1"/>
    <col min="6" max="6" width="25.140625" style="1" customWidth="1"/>
    <col min="7" max="26" width="9.140625" style="1"/>
    <col min="27" max="36" width="9.140625" style="8"/>
    <col min="37" max="16384" width="9.140625" style="1"/>
  </cols>
  <sheetData>
    <row r="3" spans="1:33" s="90" customFormat="1" ht="22.5">
      <c r="C3" s="111"/>
      <c r="D3" s="112"/>
      <c r="E3" s="440"/>
      <c r="F3" s="443"/>
      <c r="G3" s="116" t="s">
        <v>329</v>
      </c>
      <c r="H3" s="129" t="s">
        <v>328</v>
      </c>
      <c r="I3" s="138"/>
      <c r="J3" s="156" t="s">
        <v>221</v>
      </c>
    </row>
    <row r="4" spans="1:33" s="90" customFormat="1" ht="12.75">
      <c r="C4" s="111"/>
      <c r="D4" s="112"/>
      <c r="E4" s="441"/>
      <c r="F4" s="444"/>
      <c r="G4" s="126" t="s">
        <v>327</v>
      </c>
      <c r="H4" s="337" t="str">
        <f>IF(J4,"",J5)</f>
        <v/>
      </c>
      <c r="I4" s="138"/>
      <c r="J4" s="338" t="b">
        <f>ISNA(J5)</f>
        <v>1</v>
      </c>
    </row>
    <row r="5" spans="1:33" s="90" customFormat="1" ht="101.25">
      <c r="C5" s="111"/>
      <c r="D5" s="112"/>
      <c r="E5" s="441"/>
      <c r="F5" s="444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1:33" s="90" customFormat="1" ht="33.75">
      <c r="C6" s="111"/>
      <c r="D6" s="112"/>
      <c r="E6" s="442"/>
      <c r="F6" s="445"/>
      <c r="G6" s="126" t="s">
        <v>303</v>
      </c>
      <c r="H6" s="132" t="s">
        <v>330</v>
      </c>
      <c r="I6" s="139"/>
      <c r="J6" s="155"/>
    </row>
    <row r="12" spans="1:33" s="289" customFormat="1" ht="12.75">
      <c r="A12" s="290" t="s">
        <v>471</v>
      </c>
    </row>
    <row r="13" spans="1:3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pans="1:33" s="289" customFormat="1" ht="12.75">
      <c r="A16" s="290" t="s">
        <v>491</v>
      </c>
    </row>
    <row r="18" spans="1:8" s="90" customFormat="1" ht="33.75">
      <c r="C18" s="111"/>
      <c r="D18" s="291" t="s">
        <v>480</v>
      </c>
      <c r="E18" s="281"/>
      <c r="F18" s="325"/>
      <c r="G18" s="137"/>
      <c r="H18" s="115"/>
    </row>
    <row r="20" spans="1:8" s="289" customFormat="1" ht="12.75">
      <c r="A20" s="290" t="s">
        <v>271</v>
      </c>
    </row>
    <row r="22" spans="1:8" s="90" customFormat="1">
      <c r="D22" s="95"/>
      <c r="E22" s="340"/>
      <c r="F22" s="345"/>
      <c r="G22" s="349"/>
      <c r="H22" s="115"/>
    </row>
    <row r="25" spans="1:8">
      <c r="F25" s="334" t="s">
        <v>233</v>
      </c>
      <c r="G25" s="1" t="s">
        <v>234</v>
      </c>
    </row>
    <row r="26" spans="1:8">
      <c r="F26" s="335" t="s">
        <v>235</v>
      </c>
      <c r="G26" s="1" t="s">
        <v>236</v>
      </c>
    </row>
    <row r="27" spans="1:8">
      <c r="F27" s="335" t="s">
        <v>237</v>
      </c>
      <c r="G27" s="1" t="s">
        <v>238</v>
      </c>
    </row>
    <row r="28" spans="1:8">
      <c r="F28" s="335" t="s">
        <v>239</v>
      </c>
      <c r="G28" s="1" t="s">
        <v>238</v>
      </c>
    </row>
    <row r="29" spans="1:8">
      <c r="F29" s="335" t="s">
        <v>240</v>
      </c>
      <c r="G29" s="1" t="s">
        <v>238</v>
      </c>
    </row>
    <row r="30" spans="1:8">
      <c r="F30" s="335" t="s">
        <v>241</v>
      </c>
      <c r="G30" s="1" t="s">
        <v>238</v>
      </c>
    </row>
    <row r="31" spans="1:8">
      <c r="F31" s="335" t="s">
        <v>242</v>
      </c>
      <c r="G31" s="1" t="s">
        <v>238</v>
      </c>
    </row>
    <row r="32" spans="1:8">
      <c r="F32" s="335" t="s">
        <v>243</v>
      </c>
      <c r="G32" s="1" t="s">
        <v>238</v>
      </c>
    </row>
    <row r="33" spans="6:7">
      <c r="F33" s="335" t="s">
        <v>244</v>
      </c>
      <c r="G33" s="1" t="s">
        <v>238</v>
      </c>
    </row>
    <row r="34" spans="6:7">
      <c r="F34" s="335" t="s">
        <v>245</v>
      </c>
      <c r="G34" s="1" t="s">
        <v>238</v>
      </c>
    </row>
    <row r="35" spans="6:7">
      <c r="F35" s="335" t="s">
        <v>246</v>
      </c>
      <c r="G35" s="1" t="s">
        <v>247</v>
      </c>
    </row>
    <row r="36" spans="6:7">
      <c r="F36" s="335" t="s">
        <v>248</v>
      </c>
      <c r="G36" s="1" t="s">
        <v>247</v>
      </c>
    </row>
    <row r="37" spans="6:7">
      <c r="F37" s="335" t="s">
        <v>249</v>
      </c>
      <c r="G37" s="1" t="s">
        <v>247</v>
      </c>
    </row>
    <row r="38" spans="6:7">
      <c r="F38" s="335" t="s">
        <v>250</v>
      </c>
      <c r="G38" s="1" t="s">
        <v>247</v>
      </c>
    </row>
    <row r="39" spans="6:7">
      <c r="F39" s="335" t="s">
        <v>251</v>
      </c>
      <c r="G39" s="1" t="s">
        <v>238</v>
      </c>
    </row>
    <row r="40" spans="6:7">
      <c r="F40" s="335" t="s">
        <v>252</v>
      </c>
      <c r="G40" s="1" t="s">
        <v>238</v>
      </c>
    </row>
    <row r="41" spans="6:7">
      <c r="F41" s="335" t="s">
        <v>253</v>
      </c>
      <c r="G41" s="1" t="s">
        <v>238</v>
      </c>
    </row>
    <row r="42" spans="6:7">
      <c r="F42" s="335" t="s">
        <v>254</v>
      </c>
      <c r="G42" s="1" t="s">
        <v>247</v>
      </c>
    </row>
    <row r="43" spans="6:7">
      <c r="F43" s="335" t="s">
        <v>255</v>
      </c>
      <c r="G43" s="1" t="s">
        <v>238</v>
      </c>
    </row>
    <row r="44" spans="6:7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>
      <c r="F46" s="335" t="s">
        <v>258</v>
      </c>
      <c r="G46" s="1" t="s">
        <v>259</v>
      </c>
    </row>
    <row r="47" spans="6:7">
      <c r="F47" s="335" t="s">
        <v>260</v>
      </c>
      <c r="G47" s="1" t="s">
        <v>259</v>
      </c>
    </row>
    <row r="48" spans="6:7">
      <c r="F48" s="335" t="s">
        <v>261</v>
      </c>
      <c r="G48" s="1" t="s">
        <v>259</v>
      </c>
    </row>
    <row r="49" spans="6:7">
      <c r="F49" s="335" t="s">
        <v>262</v>
      </c>
      <c r="G49" s="1" t="s">
        <v>259</v>
      </c>
    </row>
    <row r="50" spans="6:7">
      <c r="F50" s="335" t="s">
        <v>263</v>
      </c>
      <c r="G50" s="1" t="s">
        <v>264</v>
      </c>
    </row>
    <row r="51" spans="6:7">
      <c r="F51" s="336" t="s">
        <v>265</v>
      </c>
    </row>
  </sheetData>
  <sheetProtection formatColumns="0" formatRows="0"/>
  <mergeCells count="2">
    <mergeCell ref="E3:E6"/>
    <mergeCell ref="F3:F6"/>
  </mergeCells>
  <phoneticPr fontId="51" type="noConversion"/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-9.99999999999999E+27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 enableFormatConditionsCalculation="0">
    <tabColor indexed="23"/>
  </sheetPr>
  <dimension ref="A1"/>
  <sheetViews>
    <sheetView workbookViewId="0">
      <selection activeCell="F36" sqref="F36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 enableFormatConditionsCalculation="0">
    <tabColor indexed="23"/>
  </sheetPr>
  <dimension ref="A1"/>
  <sheetViews>
    <sheetView workbookViewId="0">
      <selection activeCell="F25" sqref="F25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topLeftCell="C2" workbookViewId="0">
      <selection activeCell="H24" sqref="H24"/>
    </sheetView>
  </sheetViews>
  <sheetFormatPr defaultRowHeight="11.25"/>
  <cols>
    <col min="1" max="1" width="17.5703125" style="9" hidden="1" customWidth="1"/>
    <col min="2" max="2" width="17.5703125" style="10" hidden="1" customWidth="1"/>
    <col min="3" max="3" width="2.7109375" style="39" customWidth="1"/>
    <col min="4" max="4" width="2.7109375" style="14" customWidth="1"/>
    <col min="5" max="5" width="35.7109375" style="14" customWidth="1"/>
    <col min="6" max="6" width="21.5703125" style="14" customWidth="1"/>
    <col min="7" max="7" width="40.7109375" style="36" customWidth="1"/>
    <col min="8" max="8" width="32.7109375" style="14" customWidth="1"/>
    <col min="9" max="10" width="2.7109375" style="14" customWidth="1"/>
    <col min="11" max="16384" width="9.140625" style="14"/>
  </cols>
  <sheetData>
    <row r="1" spans="1:10" s="39" customFormat="1" ht="35.25" hidden="1" customHeight="1">
      <c r="A1" s="9" t="str">
        <f>region_name</f>
        <v>Псковская область</v>
      </c>
      <c r="B1" s="10" t="str">
        <f>IF(god="","Не определено",god)</f>
        <v>2011</v>
      </c>
      <c r="C1" s="39" t="str">
        <f>org&amp;"_INN:"&amp;inn&amp;"_KPP:"&amp;kpp</f>
        <v>ОАО "Вторая генерирующая компания оптового рынка электроэнергии" (Филиал  ОАО "ОГК-2"-Псковская ГРЭС)_INN:2607018122_KPP:600402001</v>
      </c>
      <c r="G1" s="40"/>
    </row>
    <row r="2" spans="1:10" s="39" customFormat="1" ht="11.25" customHeight="1">
      <c r="A2" s="9" t="str">
        <f>IF(org="","Не определено",org)</f>
        <v>ОАО "Вторая генерирующая компания оптового рынка электроэнергии" (Филиал  ОАО "ОГК-2"-Псковская ГРЭС)</v>
      </c>
      <c r="B2" s="10" t="str">
        <f>IF(inn="","Не определено",inn)</f>
        <v>2607018122</v>
      </c>
      <c r="G2" s="40"/>
    </row>
    <row r="3" spans="1:10" ht="12.75" customHeight="1">
      <c r="A3" s="9" t="str">
        <f>IF(mo="","Не определено",mo)</f>
        <v>Дедовичи</v>
      </c>
      <c r="B3" s="10" t="str">
        <f>IF(oktmo="","Не определено",oktmo)</f>
        <v>58610151</v>
      </c>
      <c r="D3" s="11"/>
      <c r="E3" s="12"/>
      <c r="F3" s="13"/>
      <c r="G3" s="381" t="e">
        <f ca="1">version</f>
        <v>#NAME?</v>
      </c>
      <c r="H3" s="381"/>
      <c r="I3" s="194"/>
    </row>
    <row r="4" spans="1:10" ht="30" customHeight="1">
      <c r="A4" s="9" t="str">
        <f>IF(fil="","Не определено",fil)</f>
        <v>филиал ОАО "ОГК-2"-Псковская ГРЭС</v>
      </c>
      <c r="B4" s="10" t="str">
        <f>IF(kpp="","Не определено",kpp)</f>
        <v>600402001</v>
      </c>
      <c r="D4" s="15"/>
      <c r="E4" s="382" t="s">
        <v>215</v>
      </c>
      <c r="F4" s="383"/>
      <c r="G4" s="384"/>
      <c r="H4" s="16"/>
      <c r="I4" s="195"/>
    </row>
    <row r="5" spans="1:10" ht="12" thickBot="1">
      <c r="D5" s="15"/>
      <c r="E5" s="16"/>
      <c r="F5" s="16"/>
      <c r="G5" s="17"/>
      <c r="H5" s="16"/>
      <c r="I5" s="195"/>
    </row>
    <row r="6" spans="1:10" ht="16.5" customHeight="1">
      <c r="D6" s="15"/>
      <c r="E6" s="385" t="s">
        <v>214</v>
      </c>
      <c r="F6" s="386"/>
      <c r="G6" s="18"/>
      <c r="H6" s="16"/>
      <c r="I6" s="195"/>
    </row>
    <row r="7" spans="1:10" ht="24.95" customHeight="1" thickBot="1">
      <c r="A7" s="65"/>
      <c r="D7" s="15"/>
      <c r="E7" s="387" t="s">
        <v>57</v>
      </c>
      <c r="F7" s="388"/>
      <c r="G7" s="17"/>
      <c r="H7" s="16"/>
      <c r="I7" s="195"/>
    </row>
    <row r="8" spans="1:10" ht="12" customHeight="1" thickBot="1">
      <c r="A8" s="65"/>
      <c r="D8" s="19"/>
      <c r="E8" s="20"/>
      <c r="F8" s="41"/>
      <c r="G8" s="26"/>
      <c r="H8" s="41"/>
      <c r="I8" s="195"/>
    </row>
    <row r="9" spans="1:10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928</v>
      </c>
      <c r="I9" s="195"/>
    </row>
    <row r="10" spans="1:10" ht="12" customHeight="1" thickBot="1">
      <c r="D10" s="19"/>
      <c r="E10" s="22"/>
      <c r="F10" s="16"/>
      <c r="G10" s="23"/>
      <c r="H10" s="193"/>
      <c r="I10" s="195"/>
    </row>
    <row r="11" spans="1:10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2" t="s">
        <v>218</v>
      </c>
      <c r="H11" s="215" t="s">
        <v>934</v>
      </c>
      <c r="I11" s="195"/>
    </row>
    <row r="12" spans="1:10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1:10" ht="32.25" customHeight="1" thickBot="1">
      <c r="D13" s="19"/>
      <c r="E13" s="52" t="s">
        <v>929</v>
      </c>
      <c r="F13" s="389" t="s">
        <v>963</v>
      </c>
      <c r="G13" s="390"/>
      <c r="H13" s="193"/>
      <c r="I13" s="195"/>
      <c r="J13" s="37"/>
    </row>
    <row r="14" spans="1:10" ht="15" customHeight="1" thickBot="1">
      <c r="D14" s="19"/>
      <c r="E14" s="24"/>
      <c r="F14" s="25"/>
      <c r="G14" s="23"/>
      <c r="H14" s="193"/>
      <c r="I14" s="195"/>
    </row>
    <row r="15" spans="1:10" ht="24.95" customHeight="1" thickBot="1">
      <c r="D15" s="19"/>
      <c r="E15" s="52" t="s">
        <v>178</v>
      </c>
      <c r="F15" s="389" t="s">
        <v>1150</v>
      </c>
      <c r="G15" s="390"/>
      <c r="H15" s="193" t="s">
        <v>25</v>
      </c>
      <c r="I15" s="195"/>
    </row>
    <row r="16" spans="1:10" ht="12" customHeight="1" thickBot="1">
      <c r="D16" s="19"/>
      <c r="E16" s="24"/>
      <c r="F16" s="25"/>
      <c r="G16" s="23"/>
      <c r="H16" s="193"/>
      <c r="I16" s="195"/>
    </row>
    <row r="17" spans="1:17" ht="20.100000000000001" customHeight="1">
      <c r="D17" s="19"/>
      <c r="E17" s="53" t="s">
        <v>932</v>
      </c>
      <c r="F17" s="57" t="s">
        <v>964</v>
      </c>
      <c r="G17" s="26"/>
      <c r="H17" s="263" t="s">
        <v>76</v>
      </c>
      <c r="I17" s="195"/>
    </row>
    <row r="18" spans="1:17" ht="20.100000000000001" customHeight="1" thickBot="1">
      <c r="D18" s="19"/>
      <c r="E18" s="54" t="s">
        <v>933</v>
      </c>
      <c r="F18" s="58" t="s">
        <v>965</v>
      </c>
      <c r="G18" s="27"/>
      <c r="H18" s="264" t="s">
        <v>351</v>
      </c>
      <c r="I18" s="195"/>
    </row>
    <row r="19" spans="1:17" ht="12" customHeight="1" thickBot="1">
      <c r="D19" s="19"/>
      <c r="E19" s="22"/>
      <c r="F19" s="16"/>
      <c r="G19" s="23"/>
      <c r="H19" s="193"/>
      <c r="I19" s="195"/>
    </row>
    <row r="20" spans="1:17" ht="24.75" customHeight="1">
      <c r="D20" s="19"/>
      <c r="E20" s="55" t="s">
        <v>35</v>
      </c>
      <c r="F20" s="377" t="s">
        <v>29</v>
      </c>
      <c r="G20" s="378"/>
      <c r="H20" s="263" t="s">
        <v>484</v>
      </c>
      <c r="I20" s="195"/>
    </row>
    <row r="21" spans="1:17" ht="24" customHeight="1" thickBot="1">
      <c r="D21" s="19"/>
      <c r="E21" s="267" t="s">
        <v>483</v>
      </c>
      <c r="F21" s="379" t="s">
        <v>1161</v>
      </c>
      <c r="G21" s="380"/>
      <c r="H21" s="264" t="s">
        <v>202</v>
      </c>
      <c r="I21" s="195"/>
    </row>
    <row r="22" spans="1:17" ht="39.950000000000003" customHeight="1">
      <c r="C22" s="46"/>
      <c r="D22" s="19"/>
      <c r="E22" s="268" t="s">
        <v>930</v>
      </c>
      <c r="F22" s="269" t="s">
        <v>9</v>
      </c>
      <c r="G22" s="270" t="s">
        <v>558</v>
      </c>
      <c r="H22" s="16"/>
      <c r="I22" s="195"/>
      <c r="O22" s="47"/>
      <c r="P22" s="47"/>
      <c r="Q22" s="48"/>
    </row>
    <row r="23" spans="1:17" ht="24.95" customHeight="1">
      <c r="D23" s="19"/>
      <c r="E23" s="375" t="s">
        <v>931</v>
      </c>
      <c r="F23" s="44" t="s">
        <v>93</v>
      </c>
      <c r="G23" s="50" t="s">
        <v>562</v>
      </c>
      <c r="H23" s="16" t="s">
        <v>179</v>
      </c>
      <c r="I23" s="195"/>
    </row>
    <row r="24" spans="1:17" ht="24.95" customHeight="1" thickBot="1">
      <c r="D24" s="19"/>
      <c r="E24" s="376"/>
      <c r="F24" s="56" t="s">
        <v>130</v>
      </c>
      <c r="G24" s="59" t="s">
        <v>563</v>
      </c>
      <c r="H24" s="193"/>
      <c r="I24" s="195"/>
    </row>
    <row r="25" spans="1:17" ht="12" customHeight="1" thickBot="1">
      <c r="D25" s="19"/>
      <c r="E25" s="22"/>
      <c r="F25" s="16"/>
      <c r="G25" s="23"/>
      <c r="H25" s="193"/>
      <c r="I25" s="195"/>
    </row>
    <row r="26" spans="1:17" ht="27" customHeight="1">
      <c r="A26" s="28" t="s">
        <v>94</v>
      </c>
      <c r="B26" s="10" t="s">
        <v>181</v>
      </c>
      <c r="D26" s="15"/>
      <c r="E26" s="393" t="s">
        <v>181</v>
      </c>
      <c r="F26" s="394"/>
      <c r="G26" s="61" t="s">
        <v>1151</v>
      </c>
      <c r="H26" s="16"/>
      <c r="I26" s="195"/>
    </row>
    <row r="27" spans="1:17" ht="27" customHeight="1">
      <c r="A27" s="28" t="s">
        <v>95</v>
      </c>
      <c r="B27" s="10" t="s">
        <v>125</v>
      </c>
      <c r="D27" s="15"/>
      <c r="E27" s="395" t="s">
        <v>125</v>
      </c>
      <c r="F27" s="396"/>
      <c r="G27" s="62" t="s">
        <v>1152</v>
      </c>
      <c r="H27" s="16"/>
      <c r="I27" s="195"/>
    </row>
    <row r="28" spans="1:17" ht="21" customHeight="1">
      <c r="A28" s="28" t="s">
        <v>96</v>
      </c>
      <c r="B28" s="10" t="s">
        <v>183</v>
      </c>
      <c r="D28" s="15"/>
      <c r="E28" s="375" t="s">
        <v>184</v>
      </c>
      <c r="F28" s="43" t="s">
        <v>185</v>
      </c>
      <c r="G28" s="62" t="s">
        <v>1153</v>
      </c>
      <c r="H28" s="16"/>
      <c r="I28" s="195"/>
    </row>
    <row r="29" spans="1:17" ht="21" customHeight="1">
      <c r="A29" s="28" t="s">
        <v>97</v>
      </c>
      <c r="B29" s="10" t="s">
        <v>186</v>
      </c>
      <c r="D29" s="15"/>
      <c r="E29" s="375"/>
      <c r="F29" s="43" t="s">
        <v>187</v>
      </c>
      <c r="G29" s="62" t="s">
        <v>1154</v>
      </c>
      <c r="H29" s="16"/>
      <c r="I29" s="195"/>
    </row>
    <row r="30" spans="1:17" ht="21" customHeight="1">
      <c r="A30" s="28" t="s">
        <v>98</v>
      </c>
      <c r="B30" s="10" t="s">
        <v>188</v>
      </c>
      <c r="D30" s="15"/>
      <c r="E30" s="375" t="s">
        <v>189</v>
      </c>
      <c r="F30" s="43" t="s">
        <v>185</v>
      </c>
      <c r="G30" s="62" t="s">
        <v>1155</v>
      </c>
      <c r="H30" s="16"/>
      <c r="I30" s="195"/>
    </row>
    <row r="31" spans="1:17" ht="21" customHeight="1">
      <c r="A31" s="28" t="s">
        <v>99</v>
      </c>
      <c r="B31" s="10" t="s">
        <v>190</v>
      </c>
      <c r="D31" s="15"/>
      <c r="E31" s="375"/>
      <c r="F31" s="43" t="s">
        <v>187</v>
      </c>
      <c r="G31" s="62" t="s">
        <v>1156</v>
      </c>
      <c r="H31" s="16"/>
      <c r="I31" s="195"/>
    </row>
    <row r="32" spans="1:17" ht="21" customHeight="1">
      <c r="A32" s="28" t="s">
        <v>180</v>
      </c>
      <c r="B32" s="29" t="s">
        <v>191</v>
      </c>
      <c r="D32" s="30"/>
      <c r="E32" s="391" t="s">
        <v>192</v>
      </c>
      <c r="F32" s="31" t="s">
        <v>185</v>
      </c>
      <c r="G32" s="63" t="s">
        <v>1157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1"/>
      <c r="F33" s="31" t="s">
        <v>194</v>
      </c>
      <c r="G33" s="63" t="s">
        <v>1158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1"/>
      <c r="F34" s="31" t="s">
        <v>187</v>
      </c>
      <c r="G34" s="63" t="s">
        <v>1159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2"/>
      <c r="F35" s="49" t="s">
        <v>197</v>
      </c>
      <c r="G35" s="64" t="s">
        <v>1160</v>
      </c>
      <c r="H35" s="197"/>
      <c r="I35" s="195"/>
    </row>
    <row r="36" spans="1:9">
      <c r="D36" s="32"/>
      <c r="E36" s="33"/>
      <c r="F36" s="33"/>
      <c r="G36" s="34"/>
      <c r="H36" s="33"/>
      <c r="I36" s="196"/>
    </row>
    <row r="42" spans="1:9">
      <c r="G42" s="35"/>
    </row>
    <row r="49" spans="26:26">
      <c r="Z49" s="37"/>
    </row>
    <row r="50" spans="26:26">
      <c r="Z50" s="37"/>
    </row>
    <row r="51" spans="26:26">
      <c r="Z51" s="37"/>
    </row>
    <row r="52" spans="26:26">
      <c r="Z52" s="37"/>
    </row>
    <row r="53" spans="26:26">
      <c r="Z53" s="37"/>
    </row>
    <row r="54" spans="26:26">
      <c r="Z54" s="37"/>
    </row>
    <row r="55" spans="26:26">
      <c r="Z55" s="37"/>
    </row>
    <row r="56" spans="26:26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phoneticPr fontId="4" type="noConversion"/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errorStyle="warning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type="list" errorStyle="warning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MO_LIST_5</formula1>
    </dataValidation>
  </dataValidations>
  <pageMargins left="0.75" right="0.75" top="1" bottom="1" header="0.5" footer="0.5"/>
  <pageSetup paperSize="9" scale="62" orientation="portrait" r:id="rId1"/>
  <headerFooter alignWithMargins="0"/>
  <legacyDrawing r:id="rId2"/>
  <controls>
    <control shapeId="4101" r:id="rId3" name="cmdOrganizationChoice"/>
    <control shapeId="4098" r:id="rId4" name="cmdUpdateReestrMO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 enableFormatConditionsCalculation="0">
    <tabColor indexed="23"/>
  </sheetPr>
  <dimension ref="A1"/>
  <sheetViews>
    <sheetView workbookViewId="0">
      <selection activeCell="J29" sqref="J29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 enableFormatConditionsCalculation="0">
    <tabColor indexed="23"/>
  </sheetPr>
  <dimension ref="A1"/>
  <sheetViews>
    <sheetView workbookViewId="0">
      <selection activeCell="K31" sqref="K31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>
      <selection activeCell="D3" sqref="D3"/>
    </sheetView>
  </sheetViews>
  <sheetFormatPr defaultRowHeight="11.25"/>
  <cols>
    <col min="1" max="1" width="5.7109375" style="77" customWidth="1"/>
    <col min="2" max="2" width="25.7109375" style="83" customWidth="1"/>
    <col min="3" max="3" width="100.7109375" style="83" customWidth="1"/>
    <col min="4" max="4" width="15.85546875" style="84" bestFit="1" customWidth="1"/>
    <col min="5" max="16384" width="9.140625" style="77"/>
  </cols>
  <sheetData>
    <row r="1" spans="1:5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5.1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5.1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5.1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1:5" ht="35.1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5.1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5.1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5.1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1:5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1:5" ht="24" customHeight="1">
      <c r="B18" s="90"/>
      <c r="C18" s="90"/>
      <c r="D18" s="91"/>
    </row>
    <row r="19" spans="1:5" ht="24" customHeight="1">
      <c r="B19" s="90"/>
      <c r="C19" s="90"/>
      <c r="D19" s="91"/>
    </row>
    <row r="20" spans="1:5" ht="24" customHeight="1">
      <c r="B20" s="90"/>
      <c r="C20" s="90"/>
      <c r="D20" s="91"/>
    </row>
    <row r="21" spans="1:5" ht="24" customHeight="1">
      <c r="B21" s="90"/>
      <c r="C21" s="90"/>
      <c r="D21" s="91"/>
    </row>
    <row r="22" spans="1:5" ht="24" customHeight="1">
      <c r="B22" s="90"/>
      <c r="C22" s="90"/>
      <c r="D22" s="91"/>
    </row>
    <row r="23" spans="1:5" ht="24" customHeight="1">
      <c r="B23" s="90"/>
      <c r="C23" s="90"/>
      <c r="D23" s="91"/>
    </row>
    <row r="24" spans="1:5" ht="24" customHeight="1">
      <c r="B24" s="90"/>
      <c r="C24" s="90"/>
      <c r="D24" s="91"/>
    </row>
    <row r="25" spans="1:5" ht="24" customHeight="1">
      <c r="B25" s="90"/>
      <c r="C25" s="90"/>
      <c r="D25" s="91"/>
    </row>
    <row r="26" spans="1:5" ht="24" customHeight="1">
      <c r="B26" s="90"/>
      <c r="C26" s="90"/>
      <c r="D26" s="91"/>
    </row>
    <row r="27" spans="1:5" ht="24" customHeight="1">
      <c r="B27" s="90"/>
      <c r="C27" s="90"/>
      <c r="D27" s="91"/>
    </row>
    <row r="28" spans="1:5" ht="24" customHeight="1">
      <c r="B28" s="90"/>
      <c r="C28" s="90"/>
      <c r="D28" s="91"/>
    </row>
    <row r="29" spans="1:5" ht="24" customHeight="1">
      <c r="B29" s="90"/>
      <c r="C29" s="90"/>
      <c r="D29" s="91"/>
    </row>
    <row r="30" spans="1:5" ht="24" customHeight="1">
      <c r="B30" s="90"/>
      <c r="C30" s="90"/>
      <c r="D30" s="91"/>
    </row>
    <row r="31" spans="1:5" ht="24" customHeight="1">
      <c r="B31" s="90"/>
      <c r="C31" s="90"/>
      <c r="D31" s="91"/>
    </row>
    <row r="32" spans="1:5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4" ht="24" customHeight="1">
      <c r="B39" s="77"/>
      <c r="C39" s="77"/>
    </row>
  </sheetData>
  <sheetProtection password="FA9C" sheet="1" objects="1" scenarios="1" formatColumns="0" formatRows="0"/>
  <phoneticPr fontId="51" type="noConversion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AJ33"/>
  <sheetViews>
    <sheetView topLeftCell="D9" workbookViewId="0">
      <pane xSplit="18765" topLeftCell="U1"/>
      <selection activeCell="H22" sqref="H22"/>
      <selection pane="topRight" activeCell="U9" sqref="U9"/>
    </sheetView>
  </sheetViews>
  <sheetFormatPr defaultRowHeight="11.25"/>
  <cols>
    <col min="1" max="2" width="9.140625" style="90" hidden="1" customWidth="1"/>
    <col min="3" max="3" width="2.7109375" style="90" customWidth="1"/>
    <col min="4" max="4" width="24.140625" style="90" customWidth="1"/>
    <col min="5" max="5" width="6.85546875" style="90" customWidth="1"/>
    <col min="6" max="6" width="50.7109375" style="90" customWidth="1"/>
    <col min="7" max="7" width="22.140625" style="90" customWidth="1"/>
    <col min="8" max="8" width="20.7109375" style="90" customWidth="1"/>
    <col min="9" max="10" width="20.7109375" style="90" hidden="1" customWidth="1"/>
    <col min="11" max="11" width="21.7109375" style="90" customWidth="1"/>
    <col min="12" max="13" width="25.140625" style="90" hidden="1" customWidth="1"/>
    <col min="14" max="14" width="19.85546875" style="90" customWidth="1"/>
    <col min="15" max="16" width="24.28515625" style="90" hidden="1" customWidth="1"/>
    <col min="17" max="17" width="19.42578125" style="90" customWidth="1"/>
    <col min="18" max="18" width="23.28515625" style="90" hidden="1" customWidth="1"/>
    <col min="19" max="19" width="23.7109375" style="90" hidden="1" customWidth="1"/>
    <col min="20" max="20" width="12.5703125" style="90" customWidth="1"/>
    <col min="21" max="21" width="20.5703125" style="90" customWidth="1"/>
    <col min="22" max="22" width="18.85546875" style="90" customWidth="1"/>
    <col min="23" max="23" width="30" style="90" customWidth="1"/>
    <col min="24" max="24" width="18.5703125" style="90" customWidth="1"/>
    <col min="25" max="25" width="3.140625" style="90" customWidth="1"/>
    <col min="26" max="16384" width="9.140625" style="90"/>
  </cols>
  <sheetData>
    <row r="1" spans="1:36" hidden="1"/>
    <row r="2" spans="1:36" hidden="1"/>
    <row r="3" spans="1:36" hidden="1"/>
    <row r="4" spans="1:36" hidden="1"/>
    <row r="5" spans="1:36" hidden="1"/>
    <row r="6" spans="1:36" hidden="1"/>
    <row r="8" spans="1:36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1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.75" customHeight="1">
      <c r="C10" s="100"/>
      <c r="D10" s="101"/>
      <c r="E10" s="403" t="s">
        <v>349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276"/>
      <c r="Z10" s="104"/>
      <c r="AA10" s="104"/>
      <c r="AB10" s="104"/>
      <c r="AC10" s="104"/>
      <c r="AD10" s="104"/>
      <c r="AE10" s="104"/>
      <c r="AF10" s="104"/>
    </row>
    <row r="11" spans="1:36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6" ht="22.5" customHeight="1">
      <c r="A12" s="285"/>
      <c r="B12" s="285"/>
      <c r="C12" s="285"/>
      <c r="D12" s="286"/>
      <c r="E12" s="408" t="s">
        <v>26</v>
      </c>
      <c r="F12" s="420" t="s">
        <v>1</v>
      </c>
      <c r="G12" s="421"/>
      <c r="H12" s="412" t="s">
        <v>456</v>
      </c>
      <c r="I12" s="418"/>
      <c r="J12" s="419"/>
      <c r="K12" s="411" t="s">
        <v>457</v>
      </c>
      <c r="L12" s="411"/>
      <c r="M12" s="411"/>
      <c r="N12" s="411" t="s">
        <v>458</v>
      </c>
      <c r="O12" s="411"/>
      <c r="P12" s="411"/>
      <c r="Q12" s="412" t="s">
        <v>459</v>
      </c>
      <c r="R12" s="413"/>
      <c r="S12" s="414"/>
      <c r="T12" s="397" t="s">
        <v>219</v>
      </c>
      <c r="U12" s="397" t="s">
        <v>220</v>
      </c>
      <c r="V12" s="397" t="s">
        <v>199</v>
      </c>
      <c r="W12" s="397" t="s">
        <v>200</v>
      </c>
      <c r="X12" s="400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6" ht="12.75" customHeight="1">
      <c r="A13" s="285"/>
      <c r="B13" s="285"/>
      <c r="C13" s="285"/>
      <c r="D13" s="286"/>
      <c r="E13" s="409"/>
      <c r="F13" s="422"/>
      <c r="G13" s="423"/>
      <c r="H13" s="415" t="s">
        <v>460</v>
      </c>
      <c r="I13" s="415" t="s">
        <v>461</v>
      </c>
      <c r="J13" s="415"/>
      <c r="K13" s="415" t="s">
        <v>460</v>
      </c>
      <c r="L13" s="415" t="s">
        <v>461</v>
      </c>
      <c r="M13" s="415"/>
      <c r="N13" s="415" t="s">
        <v>460</v>
      </c>
      <c r="O13" s="415" t="s">
        <v>461</v>
      </c>
      <c r="P13" s="415"/>
      <c r="Q13" s="415" t="s">
        <v>460</v>
      </c>
      <c r="R13" s="415" t="s">
        <v>461</v>
      </c>
      <c r="S13" s="417"/>
      <c r="T13" s="398"/>
      <c r="U13" s="398"/>
      <c r="V13" s="398"/>
      <c r="W13" s="398"/>
      <c r="X13" s="40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6" ht="34.5" thickBot="1">
      <c r="A14" s="285"/>
      <c r="B14" s="285"/>
      <c r="C14" s="285"/>
      <c r="D14" s="286"/>
      <c r="E14" s="410"/>
      <c r="F14" s="422"/>
      <c r="G14" s="423"/>
      <c r="H14" s="416"/>
      <c r="I14" s="353" t="s">
        <v>4</v>
      </c>
      <c r="J14" s="354" t="s">
        <v>3</v>
      </c>
      <c r="K14" s="416"/>
      <c r="L14" s="353" t="s">
        <v>4</v>
      </c>
      <c r="M14" s="354" t="s">
        <v>3</v>
      </c>
      <c r="N14" s="416"/>
      <c r="O14" s="353" t="s">
        <v>4</v>
      </c>
      <c r="P14" s="354" t="s">
        <v>3</v>
      </c>
      <c r="Q14" s="416"/>
      <c r="R14" s="353" t="s">
        <v>4</v>
      </c>
      <c r="S14" s="354" t="s">
        <v>3</v>
      </c>
      <c r="T14" s="399"/>
      <c r="U14" s="399"/>
      <c r="V14" s="399"/>
      <c r="W14" s="399"/>
      <c r="X14" s="40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6" ht="12.75" customHeight="1" thickBot="1">
      <c r="A15" s="285"/>
      <c r="B15" s="285"/>
      <c r="C15" s="285"/>
      <c r="D15" s="286"/>
      <c r="E15" s="308">
        <v>1</v>
      </c>
      <c r="F15" s="406">
        <v>2</v>
      </c>
      <c r="G15" s="40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6" ht="23.25" customHeight="1">
      <c r="A16" s="285"/>
      <c r="B16" s="285"/>
      <c r="C16" s="285"/>
      <c r="D16" s="286"/>
      <c r="E16" s="352" t="s">
        <v>355</v>
      </c>
      <c r="F16" s="426" t="s">
        <v>0</v>
      </c>
      <c r="G16" s="282" t="s">
        <v>452</v>
      </c>
      <c r="H16" s="279">
        <v>850.28</v>
      </c>
      <c r="I16" s="279"/>
      <c r="J16" s="279"/>
      <c r="K16" s="279">
        <v>850.28</v>
      </c>
      <c r="L16" s="279"/>
      <c r="M16" s="279"/>
      <c r="N16" s="279"/>
      <c r="O16" s="279"/>
      <c r="P16" s="279"/>
      <c r="Q16" s="279">
        <v>850.28</v>
      </c>
      <c r="R16" s="279"/>
      <c r="S16" s="280"/>
      <c r="T16" s="304">
        <v>40544</v>
      </c>
      <c r="U16" s="200"/>
      <c r="V16" s="201" t="s">
        <v>1163</v>
      </c>
      <c r="W16" s="202" t="s">
        <v>1162</v>
      </c>
      <c r="X16" s="199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3.25" customHeight="1">
      <c r="A18" s="285"/>
      <c r="B18" s="285"/>
      <c r="C18" s="285"/>
      <c r="D18" s="286"/>
      <c r="E18" s="287" t="s">
        <v>357</v>
      </c>
      <c r="F18" s="425" t="s">
        <v>451</v>
      </c>
      <c r="G18" s="282" t="s">
        <v>452</v>
      </c>
      <c r="H18" s="279">
        <v>850.28</v>
      </c>
      <c r="I18" s="279"/>
      <c r="J18" s="279"/>
      <c r="K18" s="279">
        <v>850.28</v>
      </c>
      <c r="L18" s="279"/>
      <c r="M18" s="279"/>
      <c r="N18" s="279"/>
      <c r="O18" s="279"/>
      <c r="P18" s="279"/>
      <c r="Q18" s="279">
        <v>850.28</v>
      </c>
      <c r="R18" s="279"/>
      <c r="S18" s="280"/>
      <c r="T18" s="304">
        <v>40544</v>
      </c>
      <c r="U18" s="200"/>
      <c r="V18" s="201" t="s">
        <v>1163</v>
      </c>
      <c r="W18" s="202" t="s">
        <v>1162</v>
      </c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5.5" customHeight="1">
      <c r="A19" s="285"/>
      <c r="B19" s="285"/>
      <c r="C19" s="285"/>
      <c r="D19" s="286"/>
      <c r="E19" s="287" t="s">
        <v>358</v>
      </c>
      <c r="F19" s="425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302"/>
      <c r="R19" s="279"/>
      <c r="S19" s="280"/>
      <c r="T19" s="304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5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5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4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4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4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4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4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4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4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4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5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5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phoneticPr fontId="4" type="noConversion"/>
  <dataValidations count="2">
    <dataValidation type="decimal" allowBlank="1" showInputMessage="1" showErrorMessage="1" sqref="H16:S31">
      <formula1>-9.99999999999999E+27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ageMargins left="0.75" right="0.75" top="1" bottom="1" header="0.5" footer="0.5"/>
  <pageSetup paperSize="9" scale="4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1:AC23"/>
  <sheetViews>
    <sheetView topLeftCell="C7" workbookViewId="0">
      <selection activeCell="H13" sqref="H13"/>
    </sheetView>
  </sheetViews>
  <sheetFormatPr defaultRowHeight="11.25"/>
  <cols>
    <col min="1" max="2" width="0" style="90" hidden="1" customWidth="1"/>
    <col min="3" max="3" width="2.7109375" style="90" customWidth="1"/>
    <col min="4" max="4" width="8.42578125" style="90" customWidth="1"/>
    <col min="5" max="5" width="6.85546875" style="90" customWidth="1"/>
    <col min="6" max="6" width="50.7109375" style="90" customWidth="1"/>
    <col min="7" max="8" width="15.7109375" style="90" customWidth="1"/>
    <col min="9" max="10" width="2.7109375" style="90" customWidth="1"/>
    <col min="11" max="16384" width="9.140625" style="90"/>
  </cols>
  <sheetData>
    <row r="1" spans="3:29" hidden="1"/>
    <row r="2" spans="3:29" ht="12.75" hidden="1">
      <c r="D2" s="272" t="s">
        <v>221</v>
      </c>
      <c r="E2" s="265"/>
      <c r="F2" s="271"/>
      <c r="G2" s="202"/>
      <c r="H2" s="311"/>
    </row>
    <row r="3" spans="3:29" hidden="1"/>
    <row r="4" spans="3:29" hidden="1"/>
    <row r="5" spans="3:29" hidden="1"/>
    <row r="6" spans="3:29" hidden="1"/>
    <row r="8" spans="3:29">
      <c r="D8" s="92"/>
      <c r="E8" s="93"/>
      <c r="F8" s="93"/>
      <c r="G8" s="93"/>
      <c r="H8" s="93"/>
      <c r="I8" s="94"/>
    </row>
    <row r="9" spans="3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9" ht="30.75" customHeight="1">
      <c r="C10" s="100"/>
      <c r="D10" s="101"/>
      <c r="E10" s="403" t="s">
        <v>349</v>
      </c>
      <c r="F10" s="404"/>
      <c r="G10" s="404"/>
      <c r="H10" s="40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9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2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3:2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3:29" ht="22.5">
      <c r="D14" s="205"/>
      <c r="E14" s="313" t="s">
        <v>272</v>
      </c>
      <c r="F14" s="296" t="s">
        <v>352</v>
      </c>
      <c r="G14" s="316" t="s">
        <v>202</v>
      </c>
      <c r="H14" s="355">
        <v>0</v>
      </c>
      <c r="I14" s="298"/>
      <c r="K14" s="327">
        <f>SUM(K15:K17)</f>
        <v>3</v>
      </c>
    </row>
    <row r="15" spans="3:29" ht="22.5">
      <c r="D15" s="205"/>
      <c r="E15" s="313" t="s">
        <v>485</v>
      </c>
      <c r="F15" s="297" t="s">
        <v>203</v>
      </c>
      <c r="G15" s="316" t="s">
        <v>202</v>
      </c>
      <c r="H15" s="355">
        <v>0</v>
      </c>
      <c r="I15" s="298"/>
      <c r="K15" s="327">
        <f>IF(H15="",0,1)</f>
        <v>1</v>
      </c>
    </row>
    <row r="16" spans="3:29" ht="22.5">
      <c r="D16" s="205"/>
      <c r="E16" s="313" t="s">
        <v>486</v>
      </c>
      <c r="F16" s="297" t="s">
        <v>204</v>
      </c>
      <c r="G16" s="316" t="s">
        <v>202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>
        <v>0</v>
      </c>
      <c r="I17" s="298"/>
      <c r="K17" s="327">
        <f>IF(H17="",0,1)</f>
        <v>1</v>
      </c>
    </row>
    <row r="18" spans="4:11" ht="22.5">
      <c r="D18" s="205"/>
      <c r="E18" s="314" t="s">
        <v>107</v>
      </c>
      <c r="F18" s="296" t="s">
        <v>488</v>
      </c>
      <c r="G18" s="316" t="s">
        <v>202</v>
      </c>
      <c r="H18" s="355">
        <v>0</v>
      </c>
      <c r="I18" s="298"/>
    </row>
    <row r="19" spans="4:11" ht="22.5">
      <c r="D19" s="205"/>
      <c r="E19" s="314" t="s">
        <v>346</v>
      </c>
      <c r="F19" s="296" t="s">
        <v>489</v>
      </c>
      <c r="G19" s="316" t="s">
        <v>202</v>
      </c>
      <c r="H19" s="355">
        <v>0</v>
      </c>
      <c r="I19" s="298"/>
    </row>
    <row r="20" spans="4:11" ht="33.75">
      <c r="D20" s="205"/>
      <c r="E20" s="314" t="s">
        <v>108</v>
      </c>
      <c r="F20" s="296" t="s">
        <v>490</v>
      </c>
      <c r="G20" s="316" t="s">
        <v>201</v>
      </c>
      <c r="H20" s="355">
        <v>0</v>
      </c>
      <c r="I20" s="298"/>
    </row>
    <row r="21" spans="4:11" ht="22.5">
      <c r="D21" s="205"/>
      <c r="E21" s="314" t="s">
        <v>109</v>
      </c>
      <c r="F21" s="266" t="s">
        <v>213</v>
      </c>
      <c r="G21" s="317" t="s">
        <v>201</v>
      </c>
      <c r="H21" s="355">
        <v>0</v>
      </c>
      <c r="I21" s="298"/>
    </row>
    <row r="22" spans="4:11" ht="23.25" thickBot="1">
      <c r="D22" s="205"/>
      <c r="E22" s="315" t="s">
        <v>110</v>
      </c>
      <c r="F22" s="319" t="s">
        <v>298</v>
      </c>
      <c r="G22" s="318" t="s">
        <v>202</v>
      </c>
      <c r="H22" s="356">
        <v>0</v>
      </c>
      <c r="I22" s="298"/>
    </row>
    <row r="23" spans="4:11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phoneticPr fontId="4" type="noConversion"/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-9.99999999999999E+28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ageMargins left="0.75" right="0.75" top="1" bottom="1" header="0.5" footer="0.5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B1:AB19"/>
  <sheetViews>
    <sheetView topLeftCell="C7" workbookViewId="0">
      <selection activeCell="F14" sqref="F14"/>
    </sheetView>
  </sheetViews>
  <sheetFormatPr defaultRowHeight="11.25"/>
  <cols>
    <col min="1" max="1" width="0" style="90" hidden="1" customWidth="1"/>
    <col min="2" max="2" width="1.855468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40.7109375" style="90" customWidth="1"/>
    <col min="8" max="9" width="2.7109375" style="90" customWidth="1"/>
    <col min="10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3" t="s">
        <v>305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2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2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>
      <c r="C18" s="111"/>
      <c r="D18" s="119"/>
      <c r="E18" s="120"/>
      <c r="F18" s="121"/>
      <c r="G18" s="122"/>
      <c r="H18" s="123"/>
    </row>
    <row r="19" spans="3:8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phoneticPr fontId="4" type="noConversion"/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1:AF54"/>
  <sheetViews>
    <sheetView topLeftCell="C37" zoomScale="75" zoomScaleNormal="55" workbookViewId="0">
      <selection activeCell="H52" sqref="H52"/>
    </sheetView>
  </sheetViews>
  <sheetFormatPr defaultRowHeight="11.25"/>
  <cols>
    <col min="1" max="2" width="0" style="90" hidden="1" customWidth="1"/>
    <col min="3" max="3" width="2.7109375" style="90" customWidth="1"/>
    <col min="4" max="4" width="8.5703125" style="90" bestFit="1" customWidth="1"/>
    <col min="5" max="5" width="6.85546875" style="90" customWidth="1"/>
    <col min="6" max="6" width="70.7109375" style="90" customWidth="1"/>
    <col min="7" max="7" width="40.7109375" style="90" customWidth="1"/>
    <col min="8" max="8" width="40.7109375" style="133" customWidth="1"/>
    <col min="9" max="11" width="40.7109375" style="90" hidden="1" customWidth="1"/>
    <col min="12" max="12" width="22.7109375" style="90" customWidth="1"/>
    <col min="13" max="16384" width="9.140625" style="90"/>
  </cols>
  <sheetData>
    <row r="1" spans="3:32" hidden="1"/>
    <row r="2" spans="3:32" hidden="1"/>
    <row r="3" spans="3:32" hidden="1"/>
    <row r="4" spans="3:32" hidden="1"/>
    <row r="5" spans="3:32" hidden="1"/>
    <row r="6" spans="3:32" hidden="1"/>
    <row r="7" spans="3:32">
      <c r="H7" s="189"/>
    </row>
    <row r="8" spans="3:32">
      <c r="D8" s="92"/>
      <c r="E8" s="93"/>
      <c r="F8" s="93"/>
      <c r="G8" s="93"/>
      <c r="H8" s="183"/>
      <c r="I8" s="93"/>
      <c r="J8" s="93"/>
      <c r="K8" s="93"/>
      <c r="L8" s="94"/>
    </row>
    <row r="9" spans="3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32" ht="30.75" customHeight="1">
      <c r="C10" s="100"/>
      <c r="D10" s="101"/>
      <c r="E10" s="403" t="s">
        <v>348</v>
      </c>
      <c r="F10" s="404"/>
      <c r="G10" s="405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32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32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32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3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3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3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5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5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5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5" ht="29.25" customHeight="1">
      <c r="C20" s="111"/>
      <c r="D20" s="112"/>
      <c r="E20" s="128" t="s">
        <v>111</v>
      </c>
      <c r="F20" s="116" t="s">
        <v>422</v>
      </c>
      <c r="G20" s="175">
        <f t="shared" ref="G20:G29" si="0">SUM(J20:K20)</f>
        <v>0</v>
      </c>
      <c r="H20" s="137"/>
      <c r="I20" s="176"/>
      <c r="J20" s="261">
        <f>SUM(J21:J30)</f>
        <v>0</v>
      </c>
      <c r="K20" s="252"/>
      <c r="L20" s="115"/>
    </row>
    <row r="21" spans="3:15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5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5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5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5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5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5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t="shared" ref="G31:G38" si="1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5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5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5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5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5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5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5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5" ht="29.25" customHeight="1">
      <c r="C44" s="111"/>
      <c r="D44" s="112"/>
      <c r="E44" s="186" t="s">
        <v>289</v>
      </c>
      <c r="F44" s="220" t="s">
        <v>290</v>
      </c>
      <c r="G44" s="175">
        <f t="shared" ref="G44:G52" si="2">SUM(J44:K44)</f>
        <v>0</v>
      </c>
      <c r="H44" s="137"/>
      <c r="I44" s="181"/>
      <c r="J44" s="229"/>
      <c r="K44" s="252"/>
      <c r="L44" s="115"/>
    </row>
    <row r="45" spans="3:15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5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5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5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>
        <v>5419.18</v>
      </c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>
        <v>0</v>
      </c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>
        <v>0</v>
      </c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2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phoneticPr fontId="4" type="noConversion"/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ageMargins left="0.75" right="0.75" top="1" bottom="1" header="0.5" footer="0.5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1:AB23"/>
  <sheetViews>
    <sheetView topLeftCell="C7" workbookViewId="0">
      <selection activeCell="G21" sqref="G21"/>
    </sheetView>
  </sheetViews>
  <sheetFormatPr defaultRowHeight="11.25"/>
  <cols>
    <col min="1" max="2" width="0" style="90" hidden="1" customWidth="1"/>
    <col min="3" max="3" width="3.7109375" style="90" customWidth="1"/>
    <col min="4" max="4" width="8.85546875" style="90" customWidth="1"/>
    <col min="5" max="5" width="6.85546875" style="90" customWidth="1"/>
    <col min="6" max="6" width="50.7109375" style="90" customWidth="1"/>
    <col min="7" max="7" width="40.7109375" style="90" customWidth="1"/>
    <col min="8" max="8" width="3.7109375" style="90" customWidth="1"/>
    <col min="9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3" t="s">
        <v>306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36" customHeight="1">
      <c r="C14" s="111"/>
      <c r="D14" s="112"/>
      <c r="E14" s="113">
        <v>1</v>
      </c>
      <c r="F14" s="114" t="s">
        <v>371</v>
      </c>
      <c r="G14" s="144">
        <v>0</v>
      </c>
      <c r="H14" s="115"/>
    </row>
    <row r="15" spans="3:28" ht="36" customHeight="1">
      <c r="C15" s="111"/>
      <c r="D15" s="112"/>
      <c r="E15" s="131" t="s">
        <v>485</v>
      </c>
      <c r="F15" s="328" t="s">
        <v>372</v>
      </c>
      <c r="G15" s="144">
        <v>0</v>
      </c>
      <c r="H15" s="115"/>
    </row>
    <row r="16" spans="3:28" ht="36" customHeight="1">
      <c r="C16" s="111"/>
      <c r="D16" s="112"/>
      <c r="E16" s="89">
        <v>2</v>
      </c>
      <c r="F16" s="116" t="s">
        <v>369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idden="1">
      <c r="C19" s="111"/>
      <c r="D19" s="322" t="s">
        <v>482</v>
      </c>
      <c r="E19" s="323"/>
      <c r="F19" s="324"/>
      <c r="G19" s="326"/>
      <c r="H19" s="115"/>
    </row>
    <row r="20" spans="3:8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0</v>
      </c>
      <c r="H21" s="115"/>
    </row>
    <row r="22" spans="3:8">
      <c r="C22" s="111"/>
      <c r="D22" s="119"/>
      <c r="E22" s="120"/>
      <c r="F22" s="121"/>
      <c r="G22" s="122"/>
      <c r="H22" s="123"/>
    </row>
    <row r="23" spans="3:8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phoneticPr fontId="4" type="noConversion"/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A1:AD66"/>
  <sheetViews>
    <sheetView topLeftCell="F7" workbookViewId="0">
      <selection activeCell="I49" sqref="I49"/>
    </sheetView>
  </sheetViews>
  <sheetFormatPr defaultRowHeight="11.25"/>
  <cols>
    <col min="1" max="2" width="2.71093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30.7109375" style="90" customWidth="1"/>
    <col min="8" max="8" width="15.7109375" style="90" customWidth="1"/>
    <col min="9" max="9" width="40.7109375" style="90" customWidth="1"/>
    <col min="10" max="10" width="14.7109375" style="90" customWidth="1"/>
    <col min="11" max="11" width="2.7109375" style="90" customWidth="1"/>
    <col min="12" max="16384" width="9.140625" style="90"/>
  </cols>
  <sheetData>
    <row r="1" spans="3:30" ht="11.25" hidden="1" customHeight="1"/>
    <row r="2" spans="3:30" ht="11.25" hidden="1" customHeight="1"/>
    <row r="3" spans="3:30" ht="11.25" hidden="1" customHeight="1"/>
    <row r="4" spans="3:30" ht="11.25" hidden="1" customHeight="1"/>
    <row r="5" spans="3:30" ht="11.25" hidden="1" customHeight="1"/>
    <row r="6" spans="3:30" ht="11.25" hidden="1" customHeight="1"/>
    <row r="8" spans="3:30">
      <c r="D8" s="92"/>
      <c r="E8" s="93"/>
      <c r="F8" s="93"/>
      <c r="G8" s="93"/>
      <c r="H8" s="93"/>
      <c r="I8" s="93"/>
      <c r="J8" s="94"/>
    </row>
    <row r="9" spans="3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30" ht="30.75" customHeight="1">
      <c r="C10" s="100"/>
      <c r="D10" s="101"/>
      <c r="E10" s="403" t="s">
        <v>307</v>
      </c>
      <c r="F10" s="404"/>
      <c r="G10" s="404"/>
      <c r="H10" s="404"/>
      <c r="I10" s="40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30" ht="29.25" customHeight="1" thickBot="1">
      <c r="C12" s="100"/>
      <c r="D12" s="101"/>
      <c r="E12" s="234" t="s">
        <v>26</v>
      </c>
      <c r="F12" s="449" t="s">
        <v>106</v>
      </c>
      <c r="G12" s="450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30" ht="12" customHeight="1" thickBot="1">
      <c r="C13" s="100"/>
      <c r="D13" s="101"/>
      <c r="E13" s="190">
        <v>1</v>
      </c>
      <c r="F13" s="448">
        <f>E13+1</f>
        <v>2</v>
      </c>
      <c r="G13" s="448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30" ht="29.25" customHeight="1">
      <c r="C14" s="111"/>
      <c r="D14" s="112"/>
      <c r="E14" s="131">
        <v>1</v>
      </c>
      <c r="F14" s="446" t="s">
        <v>375</v>
      </c>
      <c r="G14" s="447"/>
      <c r="H14" s="255" t="s">
        <v>330</v>
      </c>
      <c r="I14" s="256" t="s">
        <v>29</v>
      </c>
      <c r="J14" s="253"/>
    </row>
    <row r="15" spans="3:30" ht="29.25" customHeight="1">
      <c r="C15" s="111"/>
      <c r="D15" s="112"/>
      <c r="E15" s="128">
        <v>2</v>
      </c>
      <c r="F15" s="430" t="s">
        <v>376</v>
      </c>
      <c r="G15" s="431"/>
      <c r="H15" s="129" t="s">
        <v>328</v>
      </c>
      <c r="I15" s="137">
        <v>54310.07</v>
      </c>
      <c r="J15" s="115"/>
    </row>
    <row r="16" spans="3:30" ht="29.25" customHeight="1">
      <c r="C16" s="111"/>
      <c r="D16" s="112"/>
      <c r="E16" s="128">
        <v>3</v>
      </c>
      <c r="F16" s="430" t="s">
        <v>377</v>
      </c>
      <c r="G16" s="431"/>
      <c r="H16" s="129" t="s">
        <v>328</v>
      </c>
      <c r="I16" s="130">
        <f>SUM(I17,I18,I24,I27,I28,I29,I30,I31,I32,I33,I36,I39,I40)</f>
        <v>54129.270000000011</v>
      </c>
      <c r="J16" s="115"/>
    </row>
    <row r="17" spans="3:11" ht="15" customHeight="1">
      <c r="C17" s="111"/>
      <c r="D17" s="112"/>
      <c r="E17" s="128" t="s">
        <v>89</v>
      </c>
      <c r="F17" s="428" t="s">
        <v>378</v>
      </c>
      <c r="G17" s="429"/>
      <c r="H17" s="129" t="s">
        <v>328</v>
      </c>
      <c r="I17" s="137">
        <v>0</v>
      </c>
      <c r="J17" s="115"/>
    </row>
    <row r="18" spans="3:11" ht="15" customHeight="1">
      <c r="C18" s="111"/>
      <c r="D18" s="112"/>
      <c r="E18" s="128" t="s">
        <v>90</v>
      </c>
      <c r="F18" s="428" t="s">
        <v>379</v>
      </c>
      <c r="G18" s="429"/>
      <c r="H18" s="129" t="s">
        <v>328</v>
      </c>
      <c r="I18" s="130">
        <f>SUMIF(G19:G23,G19,I19:I23)</f>
        <v>40653.300000000003</v>
      </c>
      <c r="J18" s="115"/>
    </row>
    <row r="19" spans="3:11">
      <c r="C19" s="111"/>
      <c r="D19" s="112"/>
      <c r="E19" s="440" t="s">
        <v>326</v>
      </c>
      <c r="F19" s="443" t="s">
        <v>233</v>
      </c>
      <c r="G19" s="116" t="s">
        <v>329</v>
      </c>
      <c r="H19" s="129" t="s">
        <v>328</v>
      </c>
      <c r="I19" s="138">
        <v>40653.300000000003</v>
      </c>
      <c r="J19" s="115"/>
    </row>
    <row r="20" spans="3:11" ht="11.25" customHeight="1">
      <c r="C20" s="111"/>
      <c r="D20" s="112"/>
      <c r="E20" s="441"/>
      <c r="F20" s="444"/>
      <c r="G20" s="126" t="s">
        <v>327</v>
      </c>
      <c r="H20" s="337" t="s">
        <v>1164</v>
      </c>
      <c r="I20" s="138">
        <v>11840</v>
      </c>
      <c r="J20" s="338" t="b">
        <f>ISNA(J21)</f>
        <v>0</v>
      </c>
    </row>
    <row r="21" spans="3:11" ht="24.75" customHeight="1">
      <c r="C21" s="111"/>
      <c r="D21" s="112"/>
      <c r="E21" s="441"/>
      <c r="F21" s="444"/>
      <c r="G21" s="116" t="s">
        <v>492</v>
      </c>
      <c r="H21" s="129" t="s">
        <v>328</v>
      </c>
      <c r="I21" s="130">
        <f>IF(I20="",0,IF(I20=0,0,I19/I20))</f>
        <v>3.4335557432432435</v>
      </c>
      <c r="J21" s="338" t="str">
        <f>INDEX(tech!G$24:G$51,MATCH(F19,tech!F$24:F$51,0))</f>
        <v>тыс. м3</v>
      </c>
    </row>
    <row r="22" spans="3:11">
      <c r="C22" s="111"/>
      <c r="D22" s="112"/>
      <c r="E22" s="442"/>
      <c r="F22" s="445"/>
      <c r="G22" s="126" t="s">
        <v>303</v>
      </c>
      <c r="H22" s="132" t="s">
        <v>330</v>
      </c>
      <c r="I22" s="214" t="s">
        <v>1165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1" ht="23.25" customHeight="1">
      <c r="C24" s="111"/>
      <c r="D24" s="112"/>
      <c r="E24" s="131" t="s">
        <v>308</v>
      </c>
      <c r="F24" s="428" t="s">
        <v>380</v>
      </c>
      <c r="G24" s="429"/>
      <c r="H24" s="129" t="s">
        <v>328</v>
      </c>
      <c r="I24" s="140">
        <v>0</v>
      </c>
      <c r="J24" s="115"/>
    </row>
    <row r="25" spans="3:11" ht="15" customHeight="1">
      <c r="C25" s="111"/>
      <c r="D25" s="112"/>
      <c r="E25" s="131" t="s">
        <v>309</v>
      </c>
      <c r="F25" s="438" t="s">
        <v>381</v>
      </c>
      <c r="G25" s="439"/>
      <c r="H25" s="129" t="s">
        <v>331</v>
      </c>
      <c r="I25" s="130">
        <f>IF(I26=0,0,I24/I26)</f>
        <v>0</v>
      </c>
      <c r="J25" s="115"/>
    </row>
    <row r="26" spans="3:11" ht="15" customHeight="1">
      <c r="C26" s="111"/>
      <c r="D26" s="112"/>
      <c r="E26" s="128" t="s">
        <v>310</v>
      </c>
      <c r="F26" s="438" t="s">
        <v>382</v>
      </c>
      <c r="G26" s="439"/>
      <c r="H26" s="129" t="s">
        <v>59</v>
      </c>
      <c r="I26" s="137">
        <v>0</v>
      </c>
      <c r="J26" s="115"/>
    </row>
    <row r="27" spans="3:11" ht="23.25" customHeight="1">
      <c r="C27" s="111"/>
      <c r="D27" s="112"/>
      <c r="E27" s="128" t="s">
        <v>311</v>
      </c>
      <c r="F27" s="428" t="s">
        <v>383</v>
      </c>
      <c r="G27" s="429"/>
      <c r="H27" s="129" t="s">
        <v>328</v>
      </c>
      <c r="I27" s="137">
        <v>412.75</v>
      </c>
      <c r="J27" s="115"/>
    </row>
    <row r="28" spans="3:11" ht="23.25" customHeight="1">
      <c r="C28" s="111"/>
      <c r="D28" s="112"/>
      <c r="E28" s="128" t="s">
        <v>312</v>
      </c>
      <c r="F28" s="428" t="s">
        <v>384</v>
      </c>
      <c r="G28" s="429"/>
      <c r="H28" s="129" t="s">
        <v>328</v>
      </c>
      <c r="I28" s="137">
        <v>0</v>
      </c>
      <c r="J28" s="115"/>
    </row>
    <row r="29" spans="3:11" ht="23.25" customHeight="1">
      <c r="C29" s="111"/>
      <c r="D29" s="112"/>
      <c r="E29" s="128" t="s">
        <v>295</v>
      </c>
      <c r="F29" s="430" t="s">
        <v>385</v>
      </c>
      <c r="G29" s="431"/>
      <c r="H29" s="129" t="s">
        <v>328</v>
      </c>
      <c r="I29" s="137">
        <v>2319.9699999999998</v>
      </c>
      <c r="J29" s="115"/>
    </row>
    <row r="30" spans="3:11" ht="23.25" customHeight="1">
      <c r="C30" s="111"/>
      <c r="D30" s="112"/>
      <c r="E30" s="128" t="s">
        <v>296</v>
      </c>
      <c r="F30" s="430" t="s">
        <v>386</v>
      </c>
      <c r="G30" s="431"/>
      <c r="H30" s="129" t="s">
        <v>328</v>
      </c>
      <c r="I30" s="137">
        <v>788.79</v>
      </c>
      <c r="J30" s="115"/>
    </row>
    <row r="31" spans="3:11" ht="23.25" customHeight="1">
      <c r="C31" s="111"/>
      <c r="D31" s="112"/>
      <c r="E31" s="128" t="s">
        <v>313</v>
      </c>
      <c r="F31" s="428" t="s">
        <v>387</v>
      </c>
      <c r="G31" s="429"/>
      <c r="H31" s="129" t="s">
        <v>328</v>
      </c>
      <c r="I31" s="137">
        <v>5419.18</v>
      </c>
      <c r="J31" s="115"/>
    </row>
    <row r="32" spans="3:11" ht="15" customHeight="1">
      <c r="C32" s="111"/>
      <c r="D32" s="112"/>
      <c r="E32" s="128" t="s">
        <v>84</v>
      </c>
      <c r="F32" s="438" t="s">
        <v>388</v>
      </c>
      <c r="G32" s="439"/>
      <c r="H32" s="129" t="s">
        <v>328</v>
      </c>
      <c r="I32" s="137">
        <v>0</v>
      </c>
      <c r="J32" s="115"/>
    </row>
    <row r="33" spans="3:10" ht="23.25" customHeight="1">
      <c r="C33" s="111"/>
      <c r="D33" s="112"/>
      <c r="E33" s="128" t="s">
        <v>314</v>
      </c>
      <c r="F33" s="428" t="s">
        <v>389</v>
      </c>
      <c r="G33" s="429"/>
      <c r="H33" s="129" t="s">
        <v>328</v>
      </c>
      <c r="I33" s="137">
        <v>4.1500000000000004</v>
      </c>
      <c r="J33" s="115"/>
    </row>
    <row r="34" spans="3:10" ht="15" customHeight="1">
      <c r="C34" s="111"/>
      <c r="D34" s="112"/>
      <c r="E34" s="128" t="s">
        <v>315</v>
      </c>
      <c r="F34" s="438" t="s">
        <v>390</v>
      </c>
      <c r="G34" s="439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38" t="s">
        <v>391</v>
      </c>
      <c r="G35" s="439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28" t="s">
        <v>392</v>
      </c>
      <c r="G36" s="429"/>
      <c r="H36" s="129" t="s">
        <v>328</v>
      </c>
      <c r="I36" s="137">
        <f>2531.23+1317.16</f>
        <v>3848.3900000000003</v>
      </c>
      <c r="J36" s="115"/>
    </row>
    <row r="37" spans="3:10" ht="23.25" customHeight="1">
      <c r="C37" s="111"/>
      <c r="D37" s="112"/>
      <c r="E37" s="128" t="s">
        <v>7</v>
      </c>
      <c r="F37" s="438" t="s">
        <v>390</v>
      </c>
      <c r="G37" s="439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38" t="s">
        <v>391</v>
      </c>
      <c r="G38" s="439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28" t="s">
        <v>393</v>
      </c>
      <c r="G39" s="429"/>
      <c r="H39" s="129" t="s">
        <v>328</v>
      </c>
      <c r="I39" s="137">
        <v>556.04999999999995</v>
      </c>
      <c r="J39" s="115"/>
    </row>
    <row r="40" spans="3:10" ht="33.75" customHeight="1">
      <c r="C40" s="111"/>
      <c r="D40" s="112"/>
      <c r="E40" s="128" t="s">
        <v>319</v>
      </c>
      <c r="F40" s="428" t="s">
        <v>394</v>
      </c>
      <c r="G40" s="429"/>
      <c r="H40" s="129" t="s">
        <v>328</v>
      </c>
      <c r="I40" s="137">
        <v>126.69</v>
      </c>
      <c r="J40" s="115"/>
    </row>
    <row r="41" spans="3:10" ht="24" customHeight="1">
      <c r="C41" s="111"/>
      <c r="D41" s="112"/>
      <c r="E41" s="128" t="s">
        <v>108</v>
      </c>
      <c r="F41" s="432" t="s">
        <v>395</v>
      </c>
      <c r="G41" s="433"/>
      <c r="H41" s="129" t="s">
        <v>328</v>
      </c>
      <c r="I41" s="137">
        <v>180.8</v>
      </c>
      <c r="J41" s="115"/>
    </row>
    <row r="42" spans="3:10" ht="24" customHeight="1">
      <c r="C42" s="111"/>
      <c r="D42" s="112"/>
      <c r="E42" s="128" t="s">
        <v>109</v>
      </c>
      <c r="F42" s="432" t="s">
        <v>396</v>
      </c>
      <c r="G42" s="433"/>
      <c r="H42" s="129" t="s">
        <v>328</v>
      </c>
      <c r="I42" s="137">
        <v>0</v>
      </c>
      <c r="J42" s="115"/>
    </row>
    <row r="43" spans="3:10" ht="26.25" customHeight="1">
      <c r="C43" s="111"/>
      <c r="D43" s="112"/>
      <c r="E43" s="128" t="s">
        <v>464</v>
      </c>
      <c r="F43" s="428" t="s">
        <v>397</v>
      </c>
      <c r="G43" s="429"/>
      <c r="H43" s="129" t="s">
        <v>328</v>
      </c>
      <c r="I43" s="137">
        <v>0</v>
      </c>
      <c r="J43" s="115"/>
    </row>
    <row r="44" spans="3:10" ht="23.25" customHeight="1">
      <c r="C44" s="111"/>
      <c r="D44" s="112"/>
      <c r="E44" s="128" t="s">
        <v>110</v>
      </c>
      <c r="F44" s="432" t="s">
        <v>374</v>
      </c>
      <c r="G44" s="433"/>
      <c r="H44" s="129" t="s">
        <v>328</v>
      </c>
      <c r="I44" s="137">
        <v>76498.87</v>
      </c>
      <c r="J44" s="115"/>
    </row>
    <row r="45" spans="3:10" ht="23.25" customHeight="1">
      <c r="C45" s="111"/>
      <c r="D45" s="112"/>
      <c r="E45" s="128" t="s">
        <v>465</v>
      </c>
      <c r="F45" s="428" t="s">
        <v>398</v>
      </c>
      <c r="G45" s="429"/>
      <c r="H45" s="129" t="s">
        <v>328</v>
      </c>
      <c r="I45" s="137">
        <v>0</v>
      </c>
      <c r="J45" s="115"/>
    </row>
    <row r="46" spans="3:10" ht="23.25" customHeight="1">
      <c r="C46" s="111"/>
      <c r="D46" s="112"/>
      <c r="E46" s="128" t="s">
        <v>111</v>
      </c>
      <c r="F46" s="432" t="s">
        <v>399</v>
      </c>
      <c r="G46" s="433"/>
      <c r="H46" s="129" t="s">
        <v>332</v>
      </c>
      <c r="I46" s="137">
        <v>121</v>
      </c>
      <c r="J46" s="115"/>
    </row>
    <row r="47" spans="3:10" ht="23.25" customHeight="1">
      <c r="C47" s="111"/>
      <c r="D47" s="112"/>
      <c r="E47" s="128" t="s">
        <v>112</v>
      </c>
      <c r="F47" s="432" t="s">
        <v>400</v>
      </c>
      <c r="G47" s="433"/>
      <c r="H47" s="129" t="s">
        <v>332</v>
      </c>
      <c r="I47" s="137">
        <v>39.979999999999997</v>
      </c>
      <c r="J47" s="115"/>
    </row>
    <row r="48" spans="3:10" ht="23.25" customHeight="1">
      <c r="C48" s="111"/>
      <c r="D48" s="112"/>
      <c r="E48" s="128" t="s">
        <v>113</v>
      </c>
      <c r="F48" s="432" t="s">
        <v>401</v>
      </c>
      <c r="G48" s="433"/>
      <c r="H48" s="129" t="s">
        <v>333</v>
      </c>
      <c r="I48" s="137">
        <v>79.14</v>
      </c>
      <c r="J48" s="115"/>
    </row>
    <row r="49" spans="3:10" ht="23.25" customHeight="1">
      <c r="C49" s="111"/>
      <c r="D49" s="112"/>
      <c r="E49" s="128" t="s">
        <v>85</v>
      </c>
      <c r="F49" s="430" t="s">
        <v>402</v>
      </c>
      <c r="G49" s="431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32" t="s">
        <v>403</v>
      </c>
      <c r="G50" s="433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32" t="s">
        <v>404</v>
      </c>
      <c r="G51" s="433"/>
      <c r="H51" s="129" t="s">
        <v>333</v>
      </c>
      <c r="I51" s="130">
        <f>I52+I53</f>
        <v>62232</v>
      </c>
      <c r="J51" s="115"/>
    </row>
    <row r="52" spans="3:10" ht="23.25" customHeight="1">
      <c r="C52" s="111"/>
      <c r="D52" s="112"/>
      <c r="E52" s="128" t="s">
        <v>116</v>
      </c>
      <c r="F52" s="428" t="s">
        <v>405</v>
      </c>
      <c r="G52" s="429"/>
      <c r="H52" s="129" t="s">
        <v>333</v>
      </c>
      <c r="I52" s="137">
        <v>62232</v>
      </c>
      <c r="J52" s="115"/>
    </row>
    <row r="53" spans="3:10" ht="23.25" customHeight="1">
      <c r="C53" s="111"/>
      <c r="D53" s="112"/>
      <c r="E53" s="128" t="s">
        <v>91</v>
      </c>
      <c r="F53" s="428" t="s">
        <v>406</v>
      </c>
      <c r="G53" s="429"/>
      <c r="H53" s="129" t="s">
        <v>333</v>
      </c>
      <c r="I53" s="137">
        <v>0</v>
      </c>
      <c r="J53" s="115"/>
    </row>
    <row r="54" spans="3:10" ht="23.25" customHeight="1">
      <c r="C54" s="111"/>
      <c r="D54" s="112"/>
      <c r="E54" s="128" t="s">
        <v>117</v>
      </c>
      <c r="F54" s="432" t="s">
        <v>407</v>
      </c>
      <c r="G54" s="433"/>
      <c r="H54" s="129" t="s">
        <v>105</v>
      </c>
      <c r="I54" s="137">
        <v>16.908000000000001</v>
      </c>
      <c r="J54" s="115"/>
    </row>
    <row r="55" spans="3:10" ht="23.25" customHeight="1">
      <c r="C55" s="111"/>
      <c r="D55" s="112"/>
      <c r="E55" s="128" t="s">
        <v>118</v>
      </c>
      <c r="F55" s="430" t="s">
        <v>266</v>
      </c>
      <c r="G55" s="431"/>
      <c r="H55" s="129" t="s">
        <v>86</v>
      </c>
      <c r="I55" s="137">
        <v>14.691000000000001</v>
      </c>
      <c r="J55" s="115"/>
    </row>
    <row r="56" spans="3:10" ht="23.25" customHeight="1">
      <c r="C56" s="111"/>
      <c r="D56" s="112"/>
      <c r="E56" s="128" t="s">
        <v>119</v>
      </c>
      <c r="F56" s="432" t="s">
        <v>408</v>
      </c>
      <c r="G56" s="433"/>
      <c r="H56" s="129" t="s">
        <v>334</v>
      </c>
      <c r="I56" s="137">
        <v>25.757999999999999</v>
      </c>
      <c r="J56" s="115"/>
    </row>
    <row r="57" spans="3:10" ht="23.25" customHeight="1">
      <c r="C57" s="111"/>
      <c r="D57" s="112"/>
      <c r="E57" s="128" t="s">
        <v>120</v>
      </c>
      <c r="F57" s="432" t="s">
        <v>409</v>
      </c>
      <c r="G57" s="433"/>
      <c r="H57" s="129" t="s">
        <v>334</v>
      </c>
      <c r="I57" s="137">
        <v>7.78</v>
      </c>
      <c r="J57" s="115"/>
    </row>
    <row r="58" spans="3:10" ht="23.25" customHeight="1">
      <c r="C58" s="111"/>
      <c r="D58" s="112"/>
      <c r="E58" s="128" t="s">
        <v>121</v>
      </c>
      <c r="F58" s="432" t="s">
        <v>410</v>
      </c>
      <c r="G58" s="433"/>
      <c r="H58" s="129" t="s">
        <v>347</v>
      </c>
      <c r="I58" s="141">
        <v>1</v>
      </c>
      <c r="J58" s="115"/>
    </row>
    <row r="59" spans="3:10" ht="23.25" customHeight="1">
      <c r="C59" s="111"/>
      <c r="D59" s="112"/>
      <c r="E59" s="128" t="s">
        <v>122</v>
      </c>
      <c r="F59" s="432" t="s">
        <v>411</v>
      </c>
      <c r="G59" s="433"/>
      <c r="H59" s="129" t="s">
        <v>347</v>
      </c>
      <c r="I59" s="141">
        <v>0</v>
      </c>
      <c r="J59" s="115"/>
    </row>
    <row r="60" spans="3:10" ht="23.25" customHeight="1">
      <c r="C60" s="111"/>
      <c r="D60" s="112"/>
      <c r="E60" s="128" t="s">
        <v>123</v>
      </c>
      <c r="F60" s="432" t="s">
        <v>412</v>
      </c>
      <c r="G60" s="433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32" t="s">
        <v>413</v>
      </c>
      <c r="G61" s="433"/>
      <c r="H61" s="129" t="s">
        <v>274</v>
      </c>
      <c r="I61" s="141">
        <v>12</v>
      </c>
      <c r="J61" s="115"/>
    </row>
    <row r="62" spans="3:10" ht="23.25" customHeight="1">
      <c r="C62" s="111"/>
      <c r="D62" s="112"/>
      <c r="E62" s="128" t="s">
        <v>320</v>
      </c>
      <c r="F62" s="432" t="s">
        <v>414</v>
      </c>
      <c r="G62" s="433"/>
      <c r="H62" s="129" t="s">
        <v>344</v>
      </c>
      <c r="I62" s="137">
        <v>171.6</v>
      </c>
      <c r="J62" s="115"/>
    </row>
    <row r="63" spans="3:10" ht="23.25" customHeight="1">
      <c r="C63" s="111"/>
      <c r="D63" s="112"/>
      <c r="E63" s="128" t="s">
        <v>321</v>
      </c>
      <c r="F63" s="432" t="s">
        <v>415</v>
      </c>
      <c r="G63" s="433"/>
      <c r="H63" s="129" t="s">
        <v>87</v>
      </c>
      <c r="I63" s="137"/>
      <c r="J63" s="115"/>
    </row>
    <row r="64" spans="3:10" ht="23.25" customHeight="1">
      <c r="C64" s="111"/>
      <c r="D64" s="112"/>
      <c r="E64" s="167" t="s">
        <v>293</v>
      </c>
      <c r="F64" s="436" t="s">
        <v>416</v>
      </c>
      <c r="G64" s="437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34" t="s">
        <v>6</v>
      </c>
      <c r="G65" s="435"/>
      <c r="H65" s="135"/>
      <c r="I65" s="262"/>
      <c r="J65" s="115"/>
    </row>
    <row r="66" spans="3:10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F17:G17"/>
    <mergeCell ref="F18:G18"/>
    <mergeCell ref="E10:I10"/>
    <mergeCell ref="E19:E22"/>
    <mergeCell ref="F19:F22"/>
    <mergeCell ref="F14:G14"/>
    <mergeCell ref="F15:G15"/>
    <mergeCell ref="F16:G16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phoneticPr fontId="4" type="noConversion"/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8" baseType="lpstr">
      <vt:lpstr>Инструкция</vt:lpstr>
      <vt:lpstr>Титульный</vt:lpstr>
      <vt:lpstr>Список листов</vt:lpstr>
      <vt:lpstr>ТС цены</vt:lpstr>
      <vt:lpstr>ТС цены (2)</vt:lpstr>
      <vt:lpstr>ТС характеристики</vt:lpstr>
      <vt:lpstr>ТС инвестиции</vt:lpstr>
      <vt:lpstr>ТС доступ</vt:lpstr>
      <vt:lpstr>ТС показатели</vt:lpstr>
      <vt:lpstr>Ссылки на публикации</vt:lpstr>
      <vt:lpstr>Проверка</vt:lpstr>
      <vt:lpstr>activity</vt:lpstr>
      <vt:lpstr>activity_zag</vt:lpstr>
      <vt:lpstr>ADD_FUEL_RANGE</vt:lpstr>
      <vt:lpstr>EFF_ADD</vt:lpstr>
      <vt:lpstr>et_price1_1</vt:lpstr>
      <vt:lpstr>et_ssilki_1</vt:lpstr>
      <vt:lpstr>et_tsdostup_1</vt:lpstr>
      <vt:lpstr>fil</vt:lpstr>
      <vt:lpstr>fil_flag</vt:lpstr>
      <vt:lpstr>god</vt:lpstr>
      <vt:lpstr>inn</vt:lpstr>
      <vt:lpstr>inn_zag</vt:lpstr>
      <vt:lpstr>kind_of_activity</vt:lpstr>
      <vt:lpstr>kpp</vt:lpstr>
      <vt:lpstr>kpp_zag</vt:lpstr>
      <vt:lpstr>LIST_MR_MO_OKTMO</vt:lpstr>
      <vt:lpstr>LIST_ORG_WARM</vt:lpstr>
      <vt:lpstr>logical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MO_LIST_57</vt:lpstr>
      <vt:lpstr>MO_LIST_58</vt:lpstr>
      <vt:lpstr>MO_LIST_59</vt:lpstr>
      <vt:lpstr>MO_LIST_6</vt:lpstr>
      <vt:lpstr>MO_LIST_60</vt:lpstr>
      <vt:lpstr>MO_LIST_7</vt:lpstr>
      <vt:lpstr>MO_LIST_8</vt:lpstr>
      <vt:lpstr>MO_LIST_9</vt:lpstr>
      <vt:lpstr>mo_zag</vt:lpstr>
      <vt:lpstr>mr</vt:lpstr>
      <vt:lpstr>MR_ADD</vt:lpstr>
      <vt:lpstr>MR_LIST</vt:lpstr>
      <vt:lpstr>mr_zag</vt:lpstr>
      <vt:lpstr>oktmo</vt:lpstr>
      <vt:lpstr>org</vt:lpstr>
      <vt:lpstr>org_zag</vt:lpstr>
      <vt:lpstr>PRICE2_ADD</vt:lpstr>
      <vt:lpstr>PRICE2_LOAD</vt:lpstr>
      <vt:lpstr>ras_hoz</vt:lpstr>
      <vt:lpstr>ras_itog</vt:lpstr>
      <vt:lpstr>ras_proizv</vt:lpstr>
      <vt:lpstr>REGION</vt:lpstr>
      <vt:lpstr>region_name</vt:lpstr>
      <vt:lpstr>tar_price2</vt:lpstr>
      <vt:lpstr>topl</vt:lpstr>
      <vt:lpstr>version</vt:lpstr>
      <vt:lpstr>year_range</vt:lpstr>
    </vt:vector>
  </TitlesOfParts>
  <Company>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Сидоров</cp:lastModifiedBy>
  <cp:lastPrinted>2009-12-25T14:33:31Z</cp:lastPrinted>
  <dcterms:created xsi:type="dcterms:W3CDTF">2007-06-09T08:43:05Z</dcterms:created>
  <dcterms:modified xsi:type="dcterms:W3CDTF">2011-01-12T10:11:37Z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