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activeX/activeX2.bin" ContentType="application/vnd.ms-office.activeX"/>
  <Override PartName="/xl/activeX/activeX3.bin" ContentType="application/vnd.ms-office.activeX"/>
  <Override PartName="/xl/activeX/activeX4.bin" ContentType="application/vnd.ms-office.activeX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activeX/activeX1.xml" ContentType="application/vnd.ms-office.activeX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Default Extension="doc" ContentType="application/msword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480" yWindow="570" windowWidth="15480" windowHeight="8130" firstSheet="1" activeTab="1"/>
  </bookViews>
  <sheets>
    <sheet name="Инструкция" sheetId="38" r:id="rId1"/>
    <sheet name="Титульный" sheetId="23" r:id="rId2"/>
    <sheet name="Список листов" sheetId="35" r:id="rId3"/>
    <sheet name="ТС цены" sheetId="30" r:id="rId4"/>
    <sheet name="ТС цены (2)" sheetId="39" r:id="rId5"/>
    <sheet name="ТС характеристики" sheetId="31" r:id="rId6"/>
    <sheet name="ТС инвестиции" sheetId="37" r:id="rId7"/>
    <sheet name="ТС доступ" sheetId="33" r:id="rId8"/>
    <sheet name="ТС показатели" sheetId="34" r:id="rId9"/>
    <sheet name="Ссылки на публикации" sheetId="46" r:id="rId10"/>
    <sheet name="Проверка" sheetId="15" r:id="rId11"/>
    <sheet name="REESTR_START" sheetId="47" state="veryHidden" r:id="rId12"/>
    <sheet name="REESTR_ORG" sheetId="16" state="veryHidden" r:id="rId13"/>
    <sheet name="REESTR_TEMP" sheetId="40" state="veryHidden" r:id="rId14"/>
    <sheet name="REESTR" sheetId="24" state="veryHidden" r:id="rId15"/>
    <sheet name="TEHSHEET" sheetId="19" state="veryHidden" r:id="rId16"/>
    <sheet name="tech" sheetId="20" state="veryHidden" r:id="rId17"/>
    <sheet name="modHyp" sheetId="42" state="veryHidden" r:id="rId18"/>
    <sheet name="modChange" sheetId="43" state="veryHidden" r:id="rId19"/>
    <sheet name="modButtonClick" sheetId="44" state="veryHidden" r:id="rId20"/>
    <sheet name="modSubsidiary" sheetId="45" state="veryHidden" r:id="rId21"/>
  </sheets>
  <externalReferences>
    <externalReference r:id="rId22"/>
  </externalReferences>
  <definedNames>
    <definedName name="activity">Титульный!$F$20</definedName>
    <definedName name="activity_zag">Титульный!$E$20</definedName>
    <definedName name="ADD_FUEL_RANGE">tech!$3:$6</definedName>
    <definedName name="EFF_ADD">'ТС инвестиции'!$29:$29</definedName>
    <definedName name="et_price1_1">tech!$A$14:$Y$14</definedName>
    <definedName name="et_ssilki_1">tech!$A$22:$H$22</definedName>
    <definedName name="et_tsdostup_1">tech!$A$18:$H$18</definedName>
    <definedName name="fil">Титульный!$F$15</definedName>
    <definedName name="fil_flag">Титульный!$F$11</definedName>
    <definedName name="god">Титульный!$F$9</definedName>
    <definedName name="inn">Титульный!$F$17</definedName>
    <definedName name="inn_zag">Титульный!$E$17</definedName>
    <definedName name="kind_of_activity">TEHSHEET!$B$19:$B$25</definedName>
    <definedName name="kpp">Титульный!$F$18</definedName>
    <definedName name="kpp_zag">Титульный!$E$18</definedName>
    <definedName name="LIST_MR_MO_OKTMO">REESTR!$A$2:$C$207</definedName>
    <definedName name="LIST_ORG_WARM">REESTR_ORG!$A$2:$H$92</definedName>
    <definedName name="logical">TEHSHEET!$B$3:$B$4</definedName>
    <definedName name="mo">Титульный!$G$23</definedName>
    <definedName name="MO_LIST_10">REESTR!$B$70:$B$81</definedName>
    <definedName name="MO_LIST_11">REESTR!$B$82:$B$91</definedName>
    <definedName name="MO_LIST_12">REESTR!$B$92:$B$102</definedName>
    <definedName name="MO_LIST_13">REESTR!$B$103:$B$111</definedName>
    <definedName name="MO_LIST_14">REESTR!$B$112:$B$119</definedName>
    <definedName name="MO_LIST_15">REESTR!$B$120:$B$127</definedName>
    <definedName name="MO_LIST_16">REESTR!$B$128:$B$135</definedName>
    <definedName name="MO_LIST_17">REESTR!$B$136:$B$141</definedName>
    <definedName name="MO_LIST_18">REESTR!$B$142:$B$151</definedName>
    <definedName name="MO_LIST_19">REESTR!$B$152:$B$163</definedName>
    <definedName name="MO_LIST_2">REESTR!$B$2:$B$9</definedName>
    <definedName name="MO_LIST_20">REESTR!$B$164:$B$170</definedName>
    <definedName name="MO_LIST_21">REESTR!$B$171:$B$175</definedName>
    <definedName name="MO_LIST_22">REESTR!$B$176:$B$182</definedName>
    <definedName name="MO_LIST_23">REESTR!$B$183:$B$191</definedName>
    <definedName name="MO_LIST_24">REESTR!$B$192:$B$198</definedName>
    <definedName name="MO_LIST_25">REESTR!$B$199:$B$203</definedName>
    <definedName name="MO_LIST_26">REESTR!$B$204:$B$205</definedName>
    <definedName name="MO_LIST_27">REESTR!$B$206:$B$207</definedName>
    <definedName name="MO_LIST_28">REESTR!$A$161:$A$169</definedName>
    <definedName name="MO_LIST_29">REESTR!$A$170:$A$182</definedName>
    <definedName name="MO_LIST_3">REESTR!$B$10:$B$22</definedName>
    <definedName name="MO_LIST_30">REESTR!$A$183:$A$193</definedName>
    <definedName name="MO_LIST_31">REESTR!$A$194:$A$201</definedName>
    <definedName name="MO_LIST_32">REESTR!$A$202:$A$217</definedName>
    <definedName name="MO_LIST_33">REESTR!$A$218:$A$221</definedName>
    <definedName name="MO_LIST_34">REESTR!$A$222:$A$231</definedName>
    <definedName name="MO_LIST_35">REESTR!$A$232:$A$240</definedName>
    <definedName name="MO_LIST_36">REESTR!$A$241:$A$254</definedName>
    <definedName name="MO_LIST_37">REESTR!$A$255:$A$262</definedName>
    <definedName name="MO_LIST_38">REESTR!$A$263:$A$272</definedName>
    <definedName name="MO_LIST_39">REESTR!$A$273:$A$280</definedName>
    <definedName name="MO_LIST_4">REESTR!$B$23:$B$32</definedName>
    <definedName name="MO_LIST_40">REESTR!$A$281:$A$299</definedName>
    <definedName name="MO_LIST_41">REESTR!$A$300</definedName>
    <definedName name="MO_LIST_42">REESTR!$A$301:$A$308</definedName>
    <definedName name="MO_LIST_43">REESTR!$A$309:$A$321</definedName>
    <definedName name="MO_LIST_44">REESTR!$A$322:$A$333</definedName>
    <definedName name="MO_LIST_45">REESTR!$A$334:$A$343</definedName>
    <definedName name="MO_LIST_46">REESTR!$A$344:$A$354</definedName>
    <definedName name="MO_LIST_47">REESTR!$A$355:$A$365</definedName>
    <definedName name="MO_LIST_48">REESTR!$A$366:$A$372</definedName>
    <definedName name="MO_LIST_49">REESTR!$A$373</definedName>
    <definedName name="MO_LIST_5">REESTR!$B$33:$B$39</definedName>
    <definedName name="MO_LIST_50">REESTR!$A$374:$A$385</definedName>
    <definedName name="MO_LIST_51">REESTR!$A$386:$A$396</definedName>
    <definedName name="MO_LIST_52">REESTR!$A$397:$A$400</definedName>
    <definedName name="MO_LIST_53">REESTR!$A$401:$A$411</definedName>
    <definedName name="MO_LIST_54">REESTR!$A$412:$A$423</definedName>
    <definedName name="MO_LIST_55">REESTR!$A$424:$A$432</definedName>
    <definedName name="MO_LIST_56">REESTR!$A$433:$A$442</definedName>
    <definedName name="MO_LIST_57">REESTR!$A$443:$A$450</definedName>
    <definedName name="MO_LIST_58">REESTR!$A$451:$A$465</definedName>
    <definedName name="MO_LIST_59">REESTR!$A$466</definedName>
    <definedName name="MO_LIST_6">REESTR!$B$40:$B$46</definedName>
    <definedName name="MO_LIST_60">REESTR!$A$467:$A$476</definedName>
    <definedName name="MO_LIST_7">REESTR!$B$47:$B$51</definedName>
    <definedName name="MO_LIST_8">REESTR!$B$52:$B$61</definedName>
    <definedName name="MO_LIST_9">REESTR!$B$62:$B$69</definedName>
    <definedName name="mo_zag">Титульный!$E$23</definedName>
    <definedName name="mr">Титульный!$G$22</definedName>
    <definedName name="MR_ADD">'ТС инвестиции'!$J:$J</definedName>
    <definedName name="MR_LIST">REESTR!$D$2:$D$27</definedName>
    <definedName name="mr_zag">Титульный!$E$22</definedName>
    <definedName name="oktmo">Титульный!$G$24</definedName>
    <definedName name="org">Титульный!$F$13</definedName>
    <definedName name="org_zag">Титульный!$E$13</definedName>
    <definedName name="p1_rst_1">[1]Лист2!$A$1</definedName>
    <definedName name="PRICE2_ADD">'ТС цены (2)'!$D$2:$G$2</definedName>
    <definedName name="PRICE2_LOAD">'ТС цены (2)'!$G$23:$G$23</definedName>
    <definedName name="ras_hoz">'ТС показатели'!$I$36</definedName>
    <definedName name="ras_itog">'ТС показатели'!$I$39</definedName>
    <definedName name="ras_proizv">'ТС показатели'!$I$33</definedName>
    <definedName name="REGION">TEHSHEET!$A$1:$A$84</definedName>
    <definedName name="region_name">Титульный!$E$7</definedName>
    <definedName name="SCOPE_16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T2_DiapProt">P1_T2_DiapProt,P2_T2_DiapProt</definedName>
    <definedName name="T6_Protect">P1_T6_Protect,P2_T6_Protect</definedName>
    <definedName name="tar_price2">TEHSHEET!$B$34:$B$40</definedName>
    <definedName name="topl">tech!$F$25:$F$51</definedName>
    <definedName name="version">Инструкция!$P$2</definedName>
    <definedName name="year_range">TEHSHEET!$D$3:$D$16</definedName>
  </definedNames>
  <calcPr calcId="124519" fullCalcOnLoad="1"/>
</workbook>
</file>

<file path=xl/calcChain.xml><?xml version="1.0" encoding="utf-8"?>
<calcChain xmlns="http://schemas.openxmlformats.org/spreadsheetml/2006/main">
  <c r="I36" i="34"/>
  <c r="I25"/>
  <c r="I18"/>
  <c r="C9" i="35"/>
  <c r="C4"/>
  <c r="J21" i="34"/>
  <c r="J20" s="1"/>
  <c r="J5" i="20"/>
  <c r="J4" s="1"/>
  <c r="H4" s="1"/>
  <c r="F14" i="46"/>
  <c r="K15" i="39"/>
  <c r="K16"/>
  <c r="K17"/>
  <c r="I16" i="34"/>
  <c r="G18" i="33"/>
  <c r="J20" i="37"/>
  <c r="G20"/>
  <c r="I5" i="20"/>
  <c r="I21" i="34"/>
  <c r="C6" i="35"/>
  <c r="F13" i="37"/>
  <c r="G13" s="1"/>
  <c r="H13" s="1"/>
  <c r="G21"/>
  <c r="G22"/>
  <c r="G23"/>
  <c r="G24"/>
  <c r="G25"/>
  <c r="G26"/>
  <c r="G27"/>
  <c r="G28"/>
  <c r="G29"/>
  <c r="G31"/>
  <c r="G32"/>
  <c r="G33"/>
  <c r="G34"/>
  <c r="G35"/>
  <c r="G36"/>
  <c r="G37"/>
  <c r="G38"/>
  <c r="G40"/>
  <c r="G42"/>
  <c r="G44"/>
  <c r="G43" s="1"/>
  <c r="G39" s="1"/>
  <c r="G45"/>
  <c r="G46"/>
  <c r="G47"/>
  <c r="G48"/>
  <c r="J43"/>
  <c r="J39"/>
  <c r="G41"/>
  <c r="G49"/>
  <c r="G50"/>
  <c r="G51"/>
  <c r="G52"/>
  <c r="C8" i="35"/>
  <c r="C7"/>
  <c r="C5"/>
  <c r="C3"/>
  <c r="F13" i="34"/>
  <c r="H13" s="1"/>
  <c r="I13" s="1"/>
  <c r="I51"/>
  <c r="F13" i="33"/>
  <c r="G13" s="1"/>
  <c r="F13" i="31"/>
  <c r="G13" s="1"/>
  <c r="A1" i="23"/>
  <c r="B1"/>
  <c r="C1"/>
  <c r="A2"/>
  <c r="B2"/>
  <c r="A3"/>
  <c r="B3"/>
  <c r="A4"/>
  <c r="B4"/>
  <c r="K14" i="39"/>
  <c r="P2" i="38"/>
  <c r="G3" i="23" l="1"/>
</calcChain>
</file>

<file path=xl/sharedStrings.xml><?xml version="1.0" encoding="utf-8"?>
<sst xmlns="http://schemas.openxmlformats.org/spreadsheetml/2006/main" count="2033" uniqueCount="1167">
  <si>
    <t>Тариф без дифференциации по видам теплоносителя</t>
  </si>
  <si>
    <t>Тариф на тепловую энергию / дифференциация по видам теплоносителя</t>
  </si>
  <si>
    <t>Условия публичных договоров поставок тепловой энергии, оказания услуг в сфере теплоснабжения, в том числе договоров на подключение к системе теплоснабжения и информация о порядке выполнения мероприятий, связанных с подключением</t>
  </si>
  <si>
    <t>ставка за мощность тыс.руб.в месяц/Гкал/ч</t>
  </si>
  <si>
    <t>ставка за энергию руб./Гкал</t>
  </si>
  <si>
    <r>
      <t xml:space="preserve">Сведения об источнике публикации годовой бухгалтерской отчетности, включая бухгалтерский баланс и приложения к нему </t>
    </r>
    <r>
      <rPr>
        <b/>
        <sz val="9"/>
        <color indexed="10"/>
        <rFont val="Tahoma"/>
        <family val="2"/>
        <charset val="204"/>
      </rPr>
      <t>**</t>
    </r>
  </si>
  <si>
    <t>Комментарии</t>
  </si>
  <si>
    <t>3.9.1</t>
  </si>
  <si>
    <t>3.9.2</t>
  </si>
  <si>
    <t>Наименование МР</t>
  </si>
  <si>
    <t>year_range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</si>
  <si>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</si>
  <si>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</si>
  <si>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</si>
  <si>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</si>
  <si>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</si>
  <si>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</si>
  <si>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</si>
  <si>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</si>
  <si>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</si>
  <si>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</si>
  <si>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</si>
  <si>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</si>
  <si>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</si>
  <si>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</si>
  <si>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(заполняется, 
если в ячейке "F11" - "да")</t>
  </si>
  <si>
    <t>№ п/п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</si>
  <si>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</si>
  <si>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</si>
  <si>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</si>
  <si>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</si>
  <si>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</si>
  <si>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</si>
  <si>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</si>
  <si>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kind_of_activity</t>
  </si>
  <si>
    <t>Вид деятельности</t>
  </si>
  <si>
    <t>Иркутская область</t>
  </si>
  <si>
    <t>Калининградская область</t>
  </si>
  <si>
    <t>Калужская область</t>
  </si>
  <si>
    <t>Кировская область</t>
  </si>
  <si>
    <t>Курганская область</t>
  </si>
  <si>
    <t>Костромская область</t>
  </si>
  <si>
    <t>Краснодарский край</t>
  </si>
  <si>
    <t>Ленинградская область</t>
  </si>
  <si>
    <t>Липецкая область</t>
  </si>
  <si>
    <t>Магаданская область</t>
  </si>
  <si>
    <t>Красноярский край</t>
  </si>
  <si>
    <t>3.2.2</t>
  </si>
  <si>
    <t>Новгородская область</t>
  </si>
  <si>
    <t>Новосибирская область</t>
  </si>
  <si>
    <t>Курская область</t>
  </si>
  <si>
    <t>Омская область</t>
  </si>
  <si>
    <t>Московская область</t>
  </si>
  <si>
    <t>Мурманская область</t>
  </si>
  <si>
    <t>Ненецкий автономный округ</t>
  </si>
  <si>
    <t>Пермский край</t>
  </si>
  <si>
    <t>Приморский край</t>
  </si>
  <si>
    <t>Псковская область</t>
  </si>
  <si>
    <t>Республика Адыгея</t>
  </si>
  <si>
    <t>тыс. кВт*ч</t>
  </si>
  <si>
    <t>Оренбургская область</t>
  </si>
  <si>
    <t>Республика Карелия</t>
  </si>
  <si>
    <t>Республика Коми</t>
  </si>
  <si>
    <t>Республика Марий Эл</t>
  </si>
  <si>
    <t>Республика Мордовия</t>
  </si>
  <si>
    <t>Орловская область</t>
  </si>
  <si>
    <t>Пензенская область</t>
  </si>
  <si>
    <t>Республика Тыва</t>
  </si>
  <si>
    <t>Республика Хакасия</t>
  </si>
  <si>
    <t>Ростовская область</t>
  </si>
  <si>
    <t>Республика Алтай</t>
  </si>
  <si>
    <t>Республика Башкортостан</t>
  </si>
  <si>
    <t>Республика Дагестан</t>
  </si>
  <si>
    <t>Республика Калмыкия</t>
  </si>
  <si>
    <t>Рязанская область</t>
  </si>
  <si>
    <t>Самарская область</t>
  </si>
  <si>
    <t>Наличие 2-ставочного тарифа</t>
  </si>
  <si>
    <t>тарифы для цены(2)</t>
  </si>
  <si>
    <t>горячая вода</t>
  </si>
  <si>
    <t>отборный пар давлением от 1,2 до 2,5 кг/см2</t>
  </si>
  <si>
    <t>острый и редуцированный пар</t>
  </si>
  <si>
    <t>отборный пар давлением от 2,5 до 7,0 кг/см3</t>
  </si>
  <si>
    <t>отборный пар давлением от 7,0 до 13,0 кг/см4</t>
  </si>
  <si>
    <t>отборный пар давлением свыше 13 кг/см5</t>
  </si>
  <si>
    <t>3.7.2</t>
  </si>
  <si>
    <t>9.1</t>
  </si>
  <si>
    <t>тыс.Гкал</t>
  </si>
  <si>
    <t>кВт*ч/Гкал</t>
  </si>
  <si>
    <t>Единица измерения</t>
  </si>
  <si>
    <t>3.1</t>
  </si>
  <si>
    <t>3.2</t>
  </si>
  <si>
    <t>11.2</t>
  </si>
  <si>
    <t>L0</t>
  </si>
  <si>
    <t>Наименование</t>
  </si>
  <si>
    <t>L1.1</t>
  </si>
  <si>
    <t>L1.2</t>
  </si>
  <si>
    <t>L2.1</t>
  </si>
  <si>
    <t>L2.2</t>
  </si>
  <si>
    <t>L3.1</t>
  </si>
  <si>
    <t>L3.2</t>
  </si>
  <si>
    <t>L4.3</t>
  </si>
  <si>
    <t>L4.4</t>
  </si>
  <si>
    <t>да</t>
  </si>
  <si>
    <t>Архангельская область</t>
  </si>
  <si>
    <t>Астраханская область</t>
  </si>
  <si>
    <t>%</t>
  </si>
  <si>
    <t>Наименование показателя</t>
  </si>
  <si>
    <t>2</t>
  </si>
  <si>
    <t>4</t>
  </si>
  <si>
    <t>5</t>
  </si>
  <si>
    <t>6</t>
  </si>
  <si>
    <t>7</t>
  </si>
  <si>
    <t>8</t>
  </si>
  <si>
    <t>9</t>
  </si>
  <si>
    <t>10</t>
  </si>
  <si>
    <t>11</t>
  </si>
  <si>
    <t>11.1</t>
  </si>
  <si>
    <t>12</t>
  </si>
  <si>
    <t>13</t>
  </si>
  <si>
    <t>14</t>
  </si>
  <si>
    <t>15</t>
  </si>
  <si>
    <t>16</t>
  </si>
  <si>
    <t>17</t>
  </si>
  <si>
    <t>18</t>
  </si>
  <si>
    <t>Нижегородская область</t>
  </si>
  <si>
    <t>Почтовый адрес</t>
  </si>
  <si>
    <t>Инструкция по заполнению шаблона</t>
  </si>
  <si>
    <t>Ссылка</t>
  </si>
  <si>
    <t>Причина</t>
  </si>
  <si>
    <t>Статус ошибки</t>
  </si>
  <si>
    <t>ОКТМО</t>
  </si>
  <si>
    <t>Алтайский край</t>
  </si>
  <si>
    <t>Волгоградская область</t>
  </si>
  <si>
    <t>Амурская область</t>
  </si>
  <si>
    <t>Воронежская область</t>
  </si>
  <si>
    <t>Белгородская область</t>
  </si>
  <si>
    <t>Брянская область</t>
  </si>
  <si>
    <t>Владимирская область</t>
  </si>
  <si>
    <t>Ивановская область</t>
  </si>
  <si>
    <t>Вологодская область</t>
  </si>
  <si>
    <t>Кабардино-Балкарская республика</t>
  </si>
  <si>
    <t>г. Москва</t>
  </si>
  <si>
    <t>г.Байконур</t>
  </si>
  <si>
    <t>г.Санкт-Петербург</t>
  </si>
  <si>
    <t>Еврейская автономная область</t>
  </si>
  <si>
    <t>Забайкальский край</t>
  </si>
  <si>
    <t>Камчатский край</t>
  </si>
  <si>
    <t>Карачаево-Черкесская республика</t>
  </si>
  <si>
    <t>Кемеровская область</t>
  </si>
  <si>
    <t>Республика Саха (Якутия)</t>
  </si>
  <si>
    <t>Республика Татарстан</t>
  </si>
  <si>
    <t>Республика Бурятия</t>
  </si>
  <si>
    <t>Республика Ингушетия</t>
  </si>
  <si>
    <t>Республика Северная Осетия-Алания</t>
  </si>
  <si>
    <t>Смоленская область</t>
  </si>
  <si>
    <t>Саратовская область</t>
  </si>
  <si>
    <t>Сахалинская область</t>
  </si>
  <si>
    <t>Свердловская область</t>
  </si>
  <si>
    <t>Тверская область</t>
  </si>
  <si>
    <t>нет</t>
  </si>
  <si>
    <t>Тульская область</t>
  </si>
  <si>
    <t>Тюменская область</t>
  </si>
  <si>
    <t>Ставропольский край</t>
  </si>
  <si>
    <t>Тамбовская область</t>
  </si>
  <si>
    <t>Ульяновская область</t>
  </si>
  <si>
    <t>Хабаровский край</t>
  </si>
  <si>
    <t>Томская область</t>
  </si>
  <si>
    <t>Чукотский автономный округ</t>
  </si>
  <si>
    <t>Ямало-Ненецкий автономный округ</t>
  </si>
  <si>
    <t>Ярославская область</t>
  </si>
  <si>
    <t>Удмуртская республика</t>
  </si>
  <si>
    <t>Ханты-Мансийский автономный округ</t>
  </si>
  <si>
    <t>Чеченская республика</t>
  </si>
  <si>
    <t>Чувашская республика</t>
  </si>
  <si>
    <t>Челябинская область</t>
  </si>
  <si>
    <t>logical</t>
  </si>
  <si>
    <t>Признак филиала</t>
  </si>
  <si>
    <t>Является ли данное юридическое лицо подразделением(филиалом) другой организации</t>
  </si>
  <si>
    <t>Наименование ПОДРАЗДЕЛЕНИЯ</t>
  </si>
  <si>
    <t>(выберите из списка)</t>
  </si>
  <si>
    <t>L4.1</t>
  </si>
  <si>
    <t>Юридический адрес</t>
  </si>
  <si>
    <t>L4.2</t>
  </si>
  <si>
    <t>Руководитель.ФИО</t>
  </si>
  <si>
    <t>Руководитель</t>
  </si>
  <si>
    <t>Фамилия, имя, отчество</t>
  </si>
  <si>
    <t>Руководитель.Телефон</t>
  </si>
  <si>
    <t>Контактный телефон</t>
  </si>
  <si>
    <t>Гл.бухгалтер.ФИО</t>
  </si>
  <si>
    <t>Главный бухгалтер</t>
  </si>
  <si>
    <t>Гл.бухгалтер.Телефон</t>
  </si>
  <si>
    <t>Ответственный.ФИО</t>
  </si>
  <si>
    <t>Должностное лицо, ответственное за составление формы</t>
  </si>
  <si>
    <t>Ответственный.Должность</t>
  </si>
  <si>
    <t>Должность</t>
  </si>
  <si>
    <t>Ответственный.Телефон</t>
  </si>
  <si>
    <t>Ответственный. E-Mail</t>
  </si>
  <si>
    <t>e-mail</t>
  </si>
  <si>
    <t>Справочно: количество выданных техусловий на подключение</t>
  </si>
  <si>
    <t>Постановление (от XX.XX.XXXX №)</t>
  </si>
  <si>
    <t>Наименование регулирующего органа, принявшего решение об утверждении цен</t>
  </si>
  <si>
    <t>руб./Гкал ч</t>
  </si>
  <si>
    <t>руб./Гкал</t>
  </si>
  <si>
    <t>Утвержденная надбавка к ценам (тарифам) на тепловую энергию для населения</t>
  </si>
  <si>
    <t>Утвержденная надбавка к ценам (тарифам) на тепловую энергию для бюджетных потребителей</t>
  </si>
  <si>
    <t>ТС цены (2)</t>
  </si>
  <si>
    <t>Ссылки на публикации</t>
  </si>
  <si>
    <t>Ссылка на материалы</t>
  </si>
  <si>
    <t>Контакты службы, ответственной за прием и обработку заявок на подключение к системе.</t>
  </si>
  <si>
    <t>4.3</t>
  </si>
  <si>
    <t>4.4</t>
  </si>
  <si>
    <t>E-mail</t>
  </si>
  <si>
    <t>Утвержденная надбавка к ценам (тарифам) на тепловую энергию для прочих потребителей</t>
  </si>
  <si>
    <t>Утвержденный тариф регулируемых организаций на подключение к системе теплоснабжения</t>
  </si>
  <si>
    <t>Субъект РФ</t>
  </si>
  <si>
    <t>Показатели подлежащие раскрытию в сфере теплоснабжения и сфере оказания услуг по передаче тепловой энергии</t>
  </si>
  <si>
    <t>Отчетный год:</t>
  </si>
  <si>
    <t>Отчетный квартал:</t>
  </si>
  <si>
    <t>Тип предоставляемых данных:</t>
  </si>
  <si>
    <t>Дата ввода</t>
  </si>
  <si>
    <t>Срок действия (если установлен)</t>
  </si>
  <si>
    <t>Удалить</t>
  </si>
  <si>
    <t>ТС цены</t>
  </si>
  <si>
    <t>ТС характеристики</t>
  </si>
  <si>
    <t>ТС инвестиции</t>
  </si>
  <si>
    <t>ТС доступ</t>
  </si>
  <si>
    <t>ТС показатели</t>
  </si>
  <si>
    <t>19</t>
  </si>
  <si>
    <r>
      <t>**</t>
    </r>
    <r>
      <rPr>
        <sz val="9"/>
        <rFont val="Tahoma"/>
        <family val="2"/>
        <charset val="204"/>
      </rPr>
      <t xml:space="preserve"> заполняется в том случае, если выручка предприятия от регулируемой деятельности 80% и более от совокупной за отчетный год </t>
    </r>
  </si>
  <si>
    <r>
      <t>Условия публичных договоров  поставок регулируемых товаров, оказания регулируемых услуг, в том числе договоров на подключение к системе</t>
    </r>
    <r>
      <rPr>
        <b/>
        <sz val="9"/>
        <color indexed="10"/>
        <rFont val="Tahoma"/>
        <family val="2"/>
        <charset val="204"/>
      </rPr>
      <t xml:space="preserve"> *</t>
    </r>
  </si>
  <si>
    <r>
      <t>*</t>
    </r>
    <r>
      <rPr>
        <sz val="9"/>
        <rFont val="Tahoma"/>
        <family val="2"/>
        <charset val="204"/>
      </rPr>
      <t xml:space="preserve"> раскрывается на позднее 30 дней со дня соответствующего решения об установлении тарифа(надбавки) на очередной период регулирования </t>
    </r>
  </si>
  <si>
    <t>Содержание пункта</t>
  </si>
  <si>
    <t>Добавить запись</t>
  </si>
  <si>
    <t>газ природный</t>
  </si>
  <si>
    <t>тыс. м3</t>
  </si>
  <si>
    <t>газ сжиженный</t>
  </si>
  <si>
    <t>кг</t>
  </si>
  <si>
    <t>газовый конденсат</t>
  </si>
  <si>
    <t>тонны</t>
  </si>
  <si>
    <t>гшз</t>
  </si>
  <si>
    <t>мазут</t>
  </si>
  <si>
    <t>нефть</t>
  </si>
  <si>
    <t>дизельное топливо</t>
  </si>
  <si>
    <t>уголь бурый</t>
  </si>
  <si>
    <t>уголь каменный</t>
  </si>
  <si>
    <t>торф</t>
  </si>
  <si>
    <t>дрова</t>
  </si>
  <si>
    <t>м3</t>
  </si>
  <si>
    <t>опил</t>
  </si>
  <si>
    <t>отходы березовые</t>
  </si>
  <si>
    <t>отходы осиновые</t>
  </si>
  <si>
    <t>печное топливо</t>
  </si>
  <si>
    <t>пилеты</t>
  </si>
  <si>
    <t>смола</t>
  </si>
  <si>
    <t>щепа</t>
  </si>
  <si>
    <t>Горючий сланец</t>
  </si>
  <si>
    <t>Керосин</t>
  </si>
  <si>
    <t>кислородно-водородная смесь</t>
  </si>
  <si>
    <t>Электроэнергия (НН)</t>
  </si>
  <si>
    <t>тыс.кВт ч</t>
  </si>
  <si>
    <t>Электроэнергия (СН1)</t>
  </si>
  <si>
    <t>Электроэнергия (СН2)</t>
  </si>
  <si>
    <t>Электроэнергия (ВН)</t>
  </si>
  <si>
    <t>Мощность</t>
  </si>
  <si>
    <t>тыс.кВт</t>
  </si>
  <si>
    <t>прочее</t>
  </si>
  <si>
    <t>Справочно: потери тепла через изоляцию труб</t>
  </si>
  <si>
    <t>Количество заявок на подключение к системе теплоснабжения, по которым принято решение об отказе в подключении</t>
  </si>
  <si>
    <t>Форма заявки на подключение к системе.</t>
  </si>
  <si>
    <t>Перечень и формы документов, представляемых одновременно с заявкой на подключение к системе.</t>
  </si>
  <si>
    <t>Описание (со ссылкой на нормативные акты) порядка действий  заявителя  и регулируемой организации при  подаче, приеме, обработке заявки на подключение к системе, принятии решения и уведомлении о принятом решении.</t>
  </si>
  <si>
    <t>et_ssilki_1</t>
  </si>
  <si>
    <t>1</t>
  </si>
  <si>
    <t>Наименование инвестиционной программы</t>
  </si>
  <si>
    <t>чел.</t>
  </si>
  <si>
    <t>Плановые значения</t>
  </si>
  <si>
    <t>7.1</t>
  </si>
  <si>
    <t>7.2</t>
  </si>
  <si>
    <t>7.3</t>
  </si>
  <si>
    <t>7.4</t>
  </si>
  <si>
    <t>7.5</t>
  </si>
  <si>
    <t>7.6</t>
  </si>
  <si>
    <t>7.7</t>
  </si>
  <si>
    <t>7.8</t>
  </si>
  <si>
    <t>7.9</t>
  </si>
  <si>
    <t>Привлеченные средства(тыс. руб.), из них:</t>
  </si>
  <si>
    <t>16.1</t>
  </si>
  <si>
    <t>16.2</t>
  </si>
  <si>
    <t>16.3</t>
  </si>
  <si>
    <t>17.1</t>
  </si>
  <si>
    <t>Федеральный бюджет (тыс. руб.)</t>
  </si>
  <si>
    <t>17.2</t>
  </si>
  <si>
    <t>17.3</t>
  </si>
  <si>
    <t>22</t>
  </si>
  <si>
    <t>23</t>
  </si>
  <si>
    <t>3.6.1</t>
  </si>
  <si>
    <t>3.6.2</t>
  </si>
  <si>
    <t>куб. м/Гкал</t>
  </si>
  <si>
    <t>Утвержденный тариф на передачу тепловой энергии (мощности)</t>
  </si>
  <si>
    <t>Добавить мероприятие</t>
  </si>
  <si>
    <t>х</t>
  </si>
  <si>
    <t>Добавить показатель эффективности</t>
  </si>
  <si>
    <t>Удалить мероприятие</t>
  </si>
  <si>
    <t>Способ приобретения</t>
  </si>
  <si>
    <t>Добавить вид топлива</t>
  </si>
  <si>
    <t>Информация об основных потребительских характеристиках регулируемых товаров и услуг регулируемых организаций и их соответствии государственным и иным утвержденным стандартам качества</t>
  </si>
  <si>
    <t>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 системе теплоснабжения</t>
  </si>
  <si>
    <t>Информация об основных показателях финансово-хозяйственной деятельности регулируемых организаций, включая структуру основных производственных затрат (в части регулируемой деятельности)</t>
  </si>
  <si>
    <t>3.3</t>
  </si>
  <si>
    <t>3.3.1</t>
  </si>
  <si>
    <t>3.3.2</t>
  </si>
  <si>
    <t>3.4</t>
  </si>
  <si>
    <t>3.5</t>
  </si>
  <si>
    <t>3.7.1</t>
  </si>
  <si>
    <t>3.8</t>
  </si>
  <si>
    <t>3.8.1</t>
  </si>
  <si>
    <t>3.8.2</t>
  </si>
  <si>
    <t>3.9</t>
  </si>
  <si>
    <t>3.10</t>
  </si>
  <si>
    <t>3.11</t>
  </si>
  <si>
    <t>20</t>
  </si>
  <si>
    <t>21</t>
  </si>
  <si>
    <t>Лист</t>
  </si>
  <si>
    <t>Заголовок листа</t>
  </si>
  <si>
    <t>Перейти на лист</t>
  </si>
  <si>
    <t>Список листов</t>
  </si>
  <si>
    <t>3.2.1</t>
  </si>
  <si>
    <t>Объем</t>
  </si>
  <si>
    <t>тыс.руб.</t>
  </si>
  <si>
    <t>Стоимость</t>
  </si>
  <si>
    <t>x</t>
  </si>
  <si>
    <t>руб.</t>
  </si>
  <si>
    <t>Гкал/ч</t>
  </si>
  <si>
    <t>тыс. Гкал</t>
  </si>
  <si>
    <t>км</t>
  </si>
  <si>
    <r>
      <t>Организационно-технические консультации:</t>
    </r>
    <r>
      <rPr>
        <sz val="9"/>
        <rFont val="Tahoma"/>
        <family val="2"/>
        <charset val="204"/>
      </rPr>
      <t xml:space="preserve"> </t>
    </r>
  </si>
  <si>
    <t>ФИО</t>
  </si>
  <si>
    <t>телефон</t>
  </si>
  <si>
    <t>help@eias.ru</t>
  </si>
  <si>
    <t>WEB-сайт</t>
  </si>
  <si>
    <t>Комментарий</t>
  </si>
  <si>
    <t>Заполненные шаблоны необходимо направлять через систему ЕИАС.</t>
  </si>
  <si>
    <t>Консультации по методологии заполнения форм:</t>
  </si>
  <si>
    <t>Источник официального опубликования</t>
  </si>
  <si>
    <t>кг у.т./Гкал</t>
  </si>
  <si>
    <t>Введите название мероприятия</t>
  </si>
  <si>
    <t>3</t>
  </si>
  <si>
    <t>ед.</t>
  </si>
  <si>
    <t>Информация об инвестиционных программах и отчетах об их реализации</t>
  </si>
  <si>
    <t>Информация о ценах (тарифах) на регулируемые товары и услуги и надбавках к этим ценам (тарифам)</t>
  </si>
  <si>
    <t>Значение</t>
  </si>
  <si>
    <t>Нет</t>
  </si>
  <si>
    <t>Утвержденная надбавка к ценам (тарифам) на тепловую энергию для потребителей</t>
  </si>
  <si>
    <t>Количество аварий на системах теплоснабжения (единиц на км)</t>
  </si>
  <si>
    <t>Количество часов (суммарно за календарный год), превышающих допустимую продолжительность перерыва подачи тепловой энергии в отопительный период</t>
  </si>
  <si>
    <t>1.1.1</t>
  </si>
  <si>
    <t>1.1.2</t>
  </si>
  <si>
    <t>2.1.1</t>
  </si>
  <si>
    <t>2.1.2</t>
  </si>
  <si>
    <t>3.1.1</t>
  </si>
  <si>
    <t>3.1.2</t>
  </si>
  <si>
    <t>3.4.1</t>
  </si>
  <si>
    <t>3.4.2</t>
  </si>
  <si>
    <t>3.5.1</t>
  </si>
  <si>
    <t>3.5.2</t>
  </si>
  <si>
    <t>4.1.1</t>
  </si>
  <si>
    <t>4.1.2</t>
  </si>
  <si>
    <t xml:space="preserve">Количество потребителей, затронутых ограничениями подачи тепловой энергии </t>
  </si>
  <si>
    <t>Количество часов (суммарно за календарный год) отклонения от нормативной температуры воздуха по вине регулируемой организации в жилых и нежилых отапливаемых помещениях</t>
  </si>
  <si>
    <t>Количество исполненных заявок на подключение к системе теплоснабжения</t>
  </si>
  <si>
    <t>Резерв мощности системы теплоснабжения Всего (Гкал/час)</t>
  </si>
  <si>
    <t>Количество поданных заявок на подключение к системе теплоснабжения</t>
  </si>
  <si>
    <t xml:space="preserve">Количество зарегистрированных заявок на подключение к системе теплоснабжения (если отличается от количества поданных) </t>
  </si>
  <si>
    <t>Добавить систему теплоснабжения</t>
  </si>
  <si>
    <t>Изменение стоимости основных фондов</t>
  </si>
  <si>
    <t>Вид регулируемой деятельности (производство, передача и сбыт тепловой энергии)</t>
  </si>
  <si>
    <t>Выручка от регулируемой деятельности</t>
  </si>
  <si>
    <t>Себестоимость производимых товаров (оказываемых услуг) по регулируемому виду деятельности, в том числе:</t>
  </si>
  <si>
    <t>Расходы на покупаемую тепловую энергию (мощность)</t>
  </si>
  <si>
    <t>Расходы на топливо</t>
  </si>
  <si>
    <t>Расходы на покупаемую электрическую энергию (мощность), потребляемую оборудованием, используемым в технологическом процессе:</t>
  </si>
  <si>
    <t>Средневзвешенная стоимость 1 кВт*ч</t>
  </si>
  <si>
    <t>Объем приобретенной электрической энергии</t>
  </si>
  <si>
    <t>Расходы на приобретение холодной воды, используемой в технологическом процессе</t>
  </si>
  <si>
    <t>Расходы на химреагенты, используемые в технологическом процессе</t>
  </si>
  <si>
    <t xml:space="preserve">   Расходы на оплату труда основного производственного персонала</t>
  </si>
  <si>
    <t xml:space="preserve">   Отчисления на социальные нужды основного производственного персонала</t>
  </si>
  <si>
    <t>Расходы на амортизацию основных производственных средств, используемых в технологическом процессе</t>
  </si>
  <si>
    <t>Аренда имущества, используемого в технологическом процессе</t>
  </si>
  <si>
    <t>Общепроизводственные (цеховые) расходы, в том числе:</t>
  </si>
  <si>
    <t>Расходы на оплату труда</t>
  </si>
  <si>
    <t>Отчисления на социальные нужды</t>
  </si>
  <si>
    <t>Общехозяйственные (управленческие) расходы</t>
  </si>
  <si>
    <t>Расходы на ремонт (капитальный и текущий) основных производственных средств</t>
  </si>
  <si>
    <t>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</t>
  </si>
  <si>
    <t>Валовая прибыль от продажи товаров и услуг по регулируемому виду деятельности</t>
  </si>
  <si>
    <t>Чистая прибыль от регулируемого вида деятельности</t>
  </si>
  <si>
    <t>В том числе чистая прибыль на финансирование мероприятий, предусмотренных инвестиционной программой по развитию системы теплоснабжения</t>
  </si>
  <si>
    <t xml:space="preserve">В том числе за счет ввода (вывода) их из эксплуатации </t>
  </si>
  <si>
    <t>Установленная тепловая мощность</t>
  </si>
  <si>
    <t>Присоединенная нагрузка</t>
  </si>
  <si>
    <t>Объем вырабатываемой регулируемой организацией тепловой энергии</t>
  </si>
  <si>
    <t>Справочно: объем тепловой энергии на технологические нужды производства</t>
  </si>
  <si>
    <t>Объем покупаемой регулируемой организацией тепловой энергии</t>
  </si>
  <si>
    <t>Объем тепловой энергии, отпускаемой потребителям, в том числе:</t>
  </si>
  <si>
    <t>По приборам учета</t>
  </si>
  <si>
    <t>По нормативам потребления</t>
  </si>
  <si>
    <t>Технологические потери тепловой энергии при передаче по тепловым сетям</t>
  </si>
  <si>
    <t>Протяженность магистральных сетей и тепловых вводов (в однотрубном исчислении)</t>
  </si>
  <si>
    <t>Протяженность разводящих сетей (в однотрубном исчислении)</t>
  </si>
  <si>
    <t>Количество теплоэлектростанций</t>
  </si>
  <si>
    <t>Количество тепловых станций и котельных</t>
  </si>
  <si>
    <t>Количество тепловых пунктов</t>
  </si>
  <si>
    <t>Среднесписочная численность основного производственного персонала</t>
  </si>
  <si>
    <t>Удельный расход условного топлива на единицу тепловой энергии, отпускаемой в тепловую сеть</t>
  </si>
  <si>
    <t>Удельный расход электрической энергии на единицу тепловой энергии, отпускаемой в тепловую сеть</t>
  </si>
  <si>
    <t>Удельный расход холодной воды на единицу тепловой энергии, отпускаемой в тепловую сеть</t>
  </si>
  <si>
    <t>Цель инвестиционной программы</t>
  </si>
  <si>
    <t>Срок начала</t>
  </si>
  <si>
    <t>Срок окончания</t>
  </si>
  <si>
    <t>Потребность в финансовых средствах, необходимых для реализации инвестиционной программы</t>
  </si>
  <si>
    <t>Инвестиционная программа продолжается в следующих периодах</t>
  </si>
  <si>
    <t>Эффективность реализации инвестиционной программы:</t>
  </si>
  <si>
    <t>Повышение уровня автоматизации (%)</t>
  </si>
  <si>
    <t>Повышение качества предоставляемых товаров/услуг (%)</t>
  </si>
  <si>
    <t>Снижение аварийности (%)</t>
  </si>
  <si>
    <t>Снижения % утечек</t>
  </si>
  <si>
    <t>Повышение эффективности работы (%)</t>
  </si>
  <si>
    <t>Повышение эффективности производства (%)</t>
  </si>
  <si>
    <t>Повышение качества учета товара/услуги (%)</t>
  </si>
  <si>
    <t>Прочие, при условии минимизация расходов (%)</t>
  </si>
  <si>
    <t>Запланировано средств за I квартал (тыс.руб.):</t>
  </si>
  <si>
    <t>Запланировано средств за II квартал (тыс.руб.):</t>
  </si>
  <si>
    <t>Запланировано средств за III квартал (тыс.руб.):</t>
  </si>
  <si>
    <t>Запланировано средств за IV квартал (тыс.руб.):</t>
  </si>
  <si>
    <t>Использовано средств за I квартал (тыс.руб.):</t>
  </si>
  <si>
    <t>Использовано средств за II квартал (тыс.руб.):</t>
  </si>
  <si>
    <t>Использовано средств за III квартал (тыс.руб.):</t>
  </si>
  <si>
    <t>Использовано средств за IV квартал (тыс.руб.):</t>
  </si>
  <si>
    <t>Кредиты банков (тыс. руб.)</t>
  </si>
  <si>
    <t>Из них: кредиты иностранных банков (тыс. руб.)</t>
  </si>
  <si>
    <t>Заемные средства других организаций (тыс. руб.)</t>
  </si>
  <si>
    <t>Бюджетные средства (тыс. руб.) из них:</t>
  </si>
  <si>
    <t>Бюджет субъекта РФ (тыс. руб.)</t>
  </si>
  <si>
    <t>Бюджет муниципального образования (тыс. руб.)</t>
  </si>
  <si>
    <t>Средства внебюджетных фондов (тыс. руб.)</t>
  </si>
  <si>
    <t>Прочие средства (тыс. руб.)</t>
  </si>
  <si>
    <t>Амортизация (тыс.руб.)</t>
  </si>
  <si>
    <t>Инвестиционная надбавка к тарифу (тыс.руб.)</t>
  </si>
  <si>
    <t>Плата за подключение (тыс.руб.)</t>
  </si>
  <si>
    <t>Прибыль (тыс.руб.)</t>
  </si>
  <si>
    <t>Горячая вода, в том числе</t>
  </si>
  <si>
    <t>через тепловую сеть</t>
  </si>
  <si>
    <t>отпуск с коллекторов</t>
  </si>
  <si>
    <t>Отборный пар всего, в том числе</t>
  </si>
  <si>
    <t>Острый редуцированный пар, в том числе</t>
  </si>
  <si>
    <t>Организации-перепродавцы</t>
  </si>
  <si>
    <t>Бюджетные потребители</t>
  </si>
  <si>
    <t>Население</t>
  </si>
  <si>
    <t>Прочие</t>
  </si>
  <si>
    <t>Одноставочный тариф, руб./Гкал</t>
  </si>
  <si>
    <t>Двухставочный тариф</t>
  </si>
  <si>
    <t>4.1</t>
  </si>
  <si>
    <t>4.2</t>
  </si>
  <si>
    <t>5.1</t>
  </si>
  <si>
    <t>6.1</t>
  </si>
  <si>
    <r>
      <t>1,2-2,5 кг/см</t>
    </r>
    <r>
      <rPr>
        <vertAlign val="superscript"/>
        <sz val="9"/>
        <rFont val="Tahoma"/>
        <family val="2"/>
        <charset val="204"/>
      </rPr>
      <t>2</t>
    </r>
  </si>
  <si>
    <r>
      <t>2,5-7 кг/см</t>
    </r>
    <r>
      <rPr>
        <vertAlign val="superscript"/>
        <sz val="9"/>
        <rFont val="Tahoma"/>
        <family val="2"/>
        <charset val="204"/>
      </rPr>
      <t>2</t>
    </r>
  </si>
  <si>
    <r>
      <t>7-13 кг/см</t>
    </r>
    <r>
      <rPr>
        <vertAlign val="superscript"/>
        <sz val="9"/>
        <rFont val="Tahoma"/>
        <family val="2"/>
        <charset val="204"/>
      </rPr>
      <t>2</t>
    </r>
  </si>
  <si>
    <r>
      <t>&gt; 13 кг/см</t>
    </r>
    <r>
      <rPr>
        <vertAlign val="superscript"/>
        <sz val="9"/>
        <rFont val="Tahoma"/>
        <family val="2"/>
        <charset val="204"/>
      </rPr>
      <t>2</t>
    </r>
  </si>
  <si>
    <t>Добавить вид теплоносителя</t>
  </si>
  <si>
    <t>et_price1_1</t>
  </si>
  <si>
    <t>МР</t>
  </si>
  <si>
    <t>МО</t>
  </si>
  <si>
    <t>МР_ОКТМО</t>
  </si>
  <si>
    <t>МО ОКТМО</t>
  </si>
  <si>
    <t>ОРГАНИЗАЦИЯ</t>
  </si>
  <si>
    <t>ИНН</t>
  </si>
  <si>
    <t>КПП</t>
  </si>
  <si>
    <t>ВИД ДЕЯТЕЛЬНОСТИ</t>
  </si>
  <si>
    <t>Удалить теплоноситель</t>
  </si>
  <si>
    <t>end</t>
  </si>
  <si>
    <t>first</t>
  </si>
  <si>
    <t>НДС</t>
  </si>
  <si>
    <t>Вид тарифа на передачу тепловой энергии</t>
  </si>
  <si>
    <t>1.1</t>
  </si>
  <si>
    <t>1.2</t>
  </si>
  <si>
    <t>1.3</t>
  </si>
  <si>
    <t>Утвержденная надбавка к тарифам регулируемых организаций на тепловую энергию</t>
  </si>
  <si>
    <t>Утвержденная надбавка к тарифам регулируемых организаций на передачу тепловой энергии</t>
  </si>
  <si>
    <t>Утвержденный тариф на подключение создаваемых (реконструируемых) объектов недвижимости к системе теплоснабжения</t>
  </si>
  <si>
    <t>et_tsdostup_1</t>
  </si>
  <si>
    <t>Стоимость 1й единицы объема с учетом доставки (транспортировки)</t>
  </si>
  <si>
    <t>Ссылки на публикации в других источниках</t>
  </si>
  <si>
    <t>Телефон</t>
  </si>
  <si>
    <t>Адрес</t>
  </si>
  <si>
    <t>Сайт</t>
  </si>
  <si>
    <t>Бежаницкий район</t>
  </si>
  <si>
    <t>58604000</t>
  </si>
  <si>
    <t>Ашевская волость</t>
  </si>
  <si>
    <t>58604413</t>
  </si>
  <si>
    <t>Бежаницкая волость</t>
  </si>
  <si>
    <t>58604420</t>
  </si>
  <si>
    <t>Бежаницы</t>
  </si>
  <si>
    <t>58604151</t>
  </si>
  <si>
    <t>Добрывичская волость</t>
  </si>
  <si>
    <t>58604432</t>
  </si>
  <si>
    <t>Кудеверская волость</t>
  </si>
  <si>
    <t>58604439</t>
  </si>
  <si>
    <t>Лющикская волость</t>
  </si>
  <si>
    <t>58604456</t>
  </si>
  <si>
    <t>Чихачевская волость</t>
  </si>
  <si>
    <t>58604468</t>
  </si>
  <si>
    <t>Великолукский район</t>
  </si>
  <si>
    <t>58606000</t>
  </si>
  <si>
    <t>Борковская волость</t>
  </si>
  <si>
    <t>58606403</t>
  </si>
  <si>
    <t>Букровская волость</t>
  </si>
  <si>
    <t>58606404</t>
  </si>
  <si>
    <t>Великолукский  район</t>
  </si>
  <si>
    <t>Горицкая волость</t>
  </si>
  <si>
    <t>58606408</t>
  </si>
  <si>
    <t>Купуйская волость</t>
  </si>
  <si>
    <t>58606416</t>
  </si>
  <si>
    <t>Лычевская волость</t>
  </si>
  <si>
    <t>58606424</t>
  </si>
  <si>
    <t>Марьинская волость</t>
  </si>
  <si>
    <t>58606428</t>
  </si>
  <si>
    <t>Переслегинская волость</t>
  </si>
  <si>
    <t>58606432</t>
  </si>
  <si>
    <t>Пореченская волость</t>
  </si>
  <si>
    <t>58606436</t>
  </si>
  <si>
    <t>Успенская волость</t>
  </si>
  <si>
    <t>58606444</t>
  </si>
  <si>
    <t>Черпесская волость</t>
  </si>
  <si>
    <t>58606448</t>
  </si>
  <si>
    <t>Шелковская волость</t>
  </si>
  <si>
    <t>58606452</t>
  </si>
  <si>
    <t>Гдовский район</t>
  </si>
  <si>
    <t>58608000</t>
  </si>
  <si>
    <t>Гдов</t>
  </si>
  <si>
    <t>58608101</t>
  </si>
  <si>
    <t>Добручинская волость</t>
  </si>
  <si>
    <t>58608412</t>
  </si>
  <si>
    <t>Первомайская волость</t>
  </si>
  <si>
    <t>58608416</t>
  </si>
  <si>
    <t>Плесновская волость</t>
  </si>
  <si>
    <t>58608420</t>
  </si>
  <si>
    <t>Полновская волость</t>
  </si>
  <si>
    <t>58608424</t>
  </si>
  <si>
    <t>Самолвовская волость</t>
  </si>
  <si>
    <t>58608432</t>
  </si>
  <si>
    <t>Спицинская волость</t>
  </si>
  <si>
    <t>58608436</t>
  </si>
  <si>
    <t>Черневская волость</t>
  </si>
  <si>
    <t>58608440</t>
  </si>
  <si>
    <t>Юшкинская волость</t>
  </si>
  <si>
    <t>58608444</t>
  </si>
  <si>
    <t>Дедовичский район</t>
  </si>
  <si>
    <t>58610000</t>
  </si>
  <si>
    <t>Вязьевская волость</t>
  </si>
  <si>
    <t>58610407</t>
  </si>
  <si>
    <t>Дедовичи</t>
  </si>
  <si>
    <t>58610151</t>
  </si>
  <si>
    <t>Дубишенская волость</t>
  </si>
  <si>
    <t>58610419</t>
  </si>
  <si>
    <t>Пожеревицкая волость</t>
  </si>
  <si>
    <t>58610445</t>
  </si>
  <si>
    <t>Сосонская волость</t>
  </si>
  <si>
    <t>58610452</t>
  </si>
  <si>
    <t>Шелонская волость</t>
  </si>
  <si>
    <t>58610460</t>
  </si>
  <si>
    <t>Дновский район</t>
  </si>
  <si>
    <t>58612000</t>
  </si>
  <si>
    <t>Выскодская волость</t>
  </si>
  <si>
    <t>58612411</t>
  </si>
  <si>
    <t>Гавровская волость</t>
  </si>
  <si>
    <t>58612466</t>
  </si>
  <si>
    <t>Дно</t>
  </si>
  <si>
    <t>58612101</t>
  </si>
  <si>
    <t>Искровская волость</t>
  </si>
  <si>
    <t>58612433</t>
  </si>
  <si>
    <t>Лукомская волость</t>
  </si>
  <si>
    <t>58612444</t>
  </si>
  <si>
    <t>Моринская волость</t>
  </si>
  <si>
    <t>58612455</t>
  </si>
  <si>
    <t>Красногородский район</t>
  </si>
  <si>
    <t>58614000</t>
  </si>
  <si>
    <t>Красногородск</t>
  </si>
  <si>
    <t>58614151</t>
  </si>
  <si>
    <t>Красногородская волость</t>
  </si>
  <si>
    <t>58614433</t>
  </si>
  <si>
    <t>Партизанская волость</t>
  </si>
  <si>
    <t>58614444</t>
  </si>
  <si>
    <t>Пограничная волость</t>
  </si>
  <si>
    <t>58614450</t>
  </si>
  <si>
    <t>Куньинский район</t>
  </si>
  <si>
    <t>58616000</t>
  </si>
  <si>
    <t>Боталовская волость</t>
  </si>
  <si>
    <t>58616432</t>
  </si>
  <si>
    <t>Долговицкая волость</t>
  </si>
  <si>
    <t>58616428</t>
  </si>
  <si>
    <t>Жижицкая волость</t>
  </si>
  <si>
    <t>58616411</t>
  </si>
  <si>
    <t>Каськовская волость</t>
  </si>
  <si>
    <t>58616423</t>
  </si>
  <si>
    <t>Кунья</t>
  </si>
  <si>
    <t>58616151</t>
  </si>
  <si>
    <t>Назимовская волость</t>
  </si>
  <si>
    <t>58616447</t>
  </si>
  <si>
    <t>Пухновская волость</t>
  </si>
  <si>
    <t>58616455</t>
  </si>
  <si>
    <t>Слепневская волость</t>
  </si>
  <si>
    <t>58616436</t>
  </si>
  <si>
    <t>Ущицкая волость</t>
  </si>
  <si>
    <t>58616466</t>
  </si>
  <si>
    <t>Локнянский район</t>
  </si>
  <si>
    <t>58618000</t>
  </si>
  <si>
    <t>Алексеевская волость</t>
  </si>
  <si>
    <t>58618411</t>
  </si>
  <si>
    <t>Локня</t>
  </si>
  <si>
    <t>58618151</t>
  </si>
  <si>
    <t>Локнянская волость</t>
  </si>
  <si>
    <t>58618422</t>
  </si>
  <si>
    <t>Миритиницкая волость</t>
  </si>
  <si>
    <t>58618433</t>
  </si>
  <si>
    <t>Михайловская волость</t>
  </si>
  <si>
    <t>58618444</t>
  </si>
  <si>
    <t>Подберезинская волость</t>
  </si>
  <si>
    <t>58618455</t>
  </si>
  <si>
    <t>Самолуковская волость</t>
  </si>
  <si>
    <t>58618466</t>
  </si>
  <si>
    <t>Невельский район</t>
  </si>
  <si>
    <t>58620000</t>
  </si>
  <si>
    <t>Артемовская волость</t>
  </si>
  <si>
    <t>58620402</t>
  </si>
  <si>
    <t>Голубоозерская волость</t>
  </si>
  <si>
    <t>58620405</t>
  </si>
  <si>
    <t>Ивановская волость</t>
  </si>
  <si>
    <t>58620410</t>
  </si>
  <si>
    <t>Леховская волость</t>
  </si>
  <si>
    <t>58620420</t>
  </si>
  <si>
    <t>Лобковская волость</t>
  </si>
  <si>
    <t>58620425</t>
  </si>
  <si>
    <t>Невель</t>
  </si>
  <si>
    <t>58620101</t>
  </si>
  <si>
    <t>Новохованская волость</t>
  </si>
  <si>
    <t>58620435</t>
  </si>
  <si>
    <t>Плисская волость</t>
  </si>
  <si>
    <t>58620440</t>
  </si>
  <si>
    <t>Трехалевская волость</t>
  </si>
  <si>
    <t>58620445</t>
  </si>
  <si>
    <t>Туричинская волость</t>
  </si>
  <si>
    <t>58620450</t>
  </si>
  <si>
    <t>Усть-Долысская волость</t>
  </si>
  <si>
    <t>58620460</t>
  </si>
  <si>
    <t>Новоржевский район</t>
  </si>
  <si>
    <t>58623000</t>
  </si>
  <si>
    <t>Барутская волость</t>
  </si>
  <si>
    <t>58623472</t>
  </si>
  <si>
    <t>Вескинская волость</t>
  </si>
  <si>
    <t>58623410</t>
  </si>
  <si>
    <t>Вехнянская волость</t>
  </si>
  <si>
    <t>58623405</t>
  </si>
  <si>
    <t>Выборгская волость</t>
  </si>
  <si>
    <t>58623420</t>
  </si>
  <si>
    <t>Жадрицская волость</t>
  </si>
  <si>
    <t>58623430</t>
  </si>
  <si>
    <t>Макаровская волость</t>
  </si>
  <si>
    <t>58623435</t>
  </si>
  <si>
    <t>Новоржев</t>
  </si>
  <si>
    <t>58623101</t>
  </si>
  <si>
    <t>Оршанская волость</t>
  </si>
  <si>
    <t>58623446</t>
  </si>
  <si>
    <t>Стехновская волость</t>
  </si>
  <si>
    <t>58623451</t>
  </si>
  <si>
    <t>Новосокольнический район</t>
  </si>
  <si>
    <t>58626000</t>
  </si>
  <si>
    <t>Бологовская волость</t>
  </si>
  <si>
    <t>58626408</t>
  </si>
  <si>
    <t>Вязовская волость</t>
  </si>
  <si>
    <t>58626413</t>
  </si>
  <si>
    <t>Горожанская волость</t>
  </si>
  <si>
    <t>58626420</t>
  </si>
  <si>
    <t>Маевская волость</t>
  </si>
  <si>
    <t>58626425</t>
  </si>
  <si>
    <t>Насвинская волость</t>
  </si>
  <si>
    <t>58626430</t>
  </si>
  <si>
    <t>Новосокольники</t>
  </si>
  <si>
    <t>58626101</t>
  </si>
  <si>
    <t>Новосокольническая волость</t>
  </si>
  <si>
    <t>58626435</t>
  </si>
  <si>
    <t>Окнийская волость</t>
  </si>
  <si>
    <t>58626440</t>
  </si>
  <si>
    <t>58626450</t>
  </si>
  <si>
    <t>Руновская волость</t>
  </si>
  <si>
    <t>58626460</t>
  </si>
  <si>
    <t>Опочецкий район</t>
  </si>
  <si>
    <t>58629000</t>
  </si>
  <si>
    <t>Болгатовская</t>
  </si>
  <si>
    <t>58629405</t>
  </si>
  <si>
    <t>Варыгинская волость</t>
  </si>
  <si>
    <t>58629408</t>
  </si>
  <si>
    <t>Глубоковская волость</t>
  </si>
  <si>
    <t>58629410</t>
  </si>
  <si>
    <t>Звонская волость</t>
  </si>
  <si>
    <t>58629420</t>
  </si>
  <si>
    <t>Макушинская волость</t>
  </si>
  <si>
    <t>58629455</t>
  </si>
  <si>
    <t>Матюшкинская волость</t>
  </si>
  <si>
    <t>58629440</t>
  </si>
  <si>
    <t>Опочка</t>
  </si>
  <si>
    <t>58629101</t>
  </si>
  <si>
    <t>Пригородная волость</t>
  </si>
  <si>
    <t>58629460</t>
  </si>
  <si>
    <t>Островский район</t>
  </si>
  <si>
    <t>58633000</t>
  </si>
  <si>
    <t>Бережанская волость</t>
  </si>
  <si>
    <t>58633404</t>
  </si>
  <si>
    <t>Волковская волость</t>
  </si>
  <si>
    <t>58633408</t>
  </si>
  <si>
    <t>Воронцовская волость</t>
  </si>
  <si>
    <t>58633412</t>
  </si>
  <si>
    <t>Горайская волость</t>
  </si>
  <si>
    <t>58633416</t>
  </si>
  <si>
    <t>Городищенская волость</t>
  </si>
  <si>
    <t>58633420</t>
  </si>
  <si>
    <t>Остров</t>
  </si>
  <si>
    <t>58633101</t>
  </si>
  <si>
    <t>Шиковская волость</t>
  </si>
  <si>
    <t>58633458</t>
  </si>
  <si>
    <t>Палкинский район</t>
  </si>
  <si>
    <t>58637000</t>
  </si>
  <si>
    <t>Васильевская волость</t>
  </si>
  <si>
    <t>58637404</t>
  </si>
  <si>
    <t>Качановская волость</t>
  </si>
  <si>
    <t>58637412</t>
  </si>
  <si>
    <t>Новоуситовская волость</t>
  </si>
  <si>
    <t>58637423</t>
  </si>
  <si>
    <t>Палкино</t>
  </si>
  <si>
    <t>58637151</t>
  </si>
  <si>
    <t>Палкинская волость</t>
  </si>
  <si>
    <t>58637428</t>
  </si>
  <si>
    <t>Родовская волость</t>
  </si>
  <si>
    <t>58637432</t>
  </si>
  <si>
    <t>Черская волость</t>
  </si>
  <si>
    <t>58637440</t>
  </si>
  <si>
    <t>Печорский район</t>
  </si>
  <si>
    <t>58640000</t>
  </si>
  <si>
    <t>Изборская волость</t>
  </si>
  <si>
    <t>58640411</t>
  </si>
  <si>
    <t>Круппская волость</t>
  </si>
  <si>
    <t>58640422</t>
  </si>
  <si>
    <t>Кулейская волость</t>
  </si>
  <si>
    <t>58640428</t>
  </si>
  <si>
    <t>Лавровская волость</t>
  </si>
  <si>
    <t>58640434</t>
  </si>
  <si>
    <t>Новоизборская волость</t>
  </si>
  <si>
    <t>58640445</t>
  </si>
  <si>
    <t>Паниковская волость</t>
  </si>
  <si>
    <t>58640456</t>
  </si>
  <si>
    <t>Печоры</t>
  </si>
  <si>
    <t>58640101</t>
  </si>
  <si>
    <t>Плюсский район</t>
  </si>
  <si>
    <t>58643000</t>
  </si>
  <si>
    <t>Заплюсье</t>
  </si>
  <si>
    <t>58643158</t>
  </si>
  <si>
    <t>Запольская волость</t>
  </si>
  <si>
    <t>58643422</t>
  </si>
  <si>
    <t>Лядская волость</t>
  </si>
  <si>
    <t>58643455</t>
  </si>
  <si>
    <t>Плюсса</t>
  </si>
  <si>
    <t>58643151</t>
  </si>
  <si>
    <t>Плюсская волость</t>
  </si>
  <si>
    <t>58643470</t>
  </si>
  <si>
    <t>Порховский район</t>
  </si>
  <si>
    <t>58647000</t>
  </si>
  <si>
    <t>Верхнемостская волость</t>
  </si>
  <si>
    <t>58647410</t>
  </si>
  <si>
    <t>Дубровенская волость</t>
  </si>
  <si>
    <t>58647420</t>
  </si>
  <si>
    <t>Красноармейская волость</t>
  </si>
  <si>
    <t>58647430</t>
  </si>
  <si>
    <t>Логовинская волость</t>
  </si>
  <si>
    <t>58647435</t>
  </si>
  <si>
    <t>Павская волость</t>
  </si>
  <si>
    <t>58647450</t>
  </si>
  <si>
    <t>Полонская волость</t>
  </si>
  <si>
    <t>58647475</t>
  </si>
  <si>
    <t>Порхов</t>
  </si>
  <si>
    <t>58647101</t>
  </si>
  <si>
    <t>Славковская волость</t>
  </si>
  <si>
    <t>58647460</t>
  </si>
  <si>
    <t>Туготинская волость</t>
  </si>
  <si>
    <t>58647465</t>
  </si>
  <si>
    <t>Псковский район</t>
  </si>
  <si>
    <t>58649000</t>
  </si>
  <si>
    <t>Ершовская волость</t>
  </si>
  <si>
    <t>58649418</t>
  </si>
  <si>
    <t>Завеличенская волость</t>
  </si>
  <si>
    <t>58649420</t>
  </si>
  <si>
    <t>Карамышевская волость</t>
  </si>
  <si>
    <t>58649432</t>
  </si>
  <si>
    <t>Краснопрудская волость</t>
  </si>
  <si>
    <t>58649436</t>
  </si>
  <si>
    <t>Логозовская волость</t>
  </si>
  <si>
    <t>58649440</t>
  </si>
  <si>
    <t>Москвинская волость</t>
  </si>
  <si>
    <t>58649448</t>
  </si>
  <si>
    <t>Писковическая волость</t>
  </si>
  <si>
    <t>58649454</t>
  </si>
  <si>
    <t>Середкинская волость</t>
  </si>
  <si>
    <t>58649456</t>
  </si>
  <si>
    <t>Торошинская волость</t>
  </si>
  <si>
    <t>58649468</t>
  </si>
  <si>
    <t>Тямшанская волость</t>
  </si>
  <si>
    <t>58649472</t>
  </si>
  <si>
    <t>Ядровская волость</t>
  </si>
  <si>
    <t>58649476</t>
  </si>
  <si>
    <t>Пустошкинский район</t>
  </si>
  <si>
    <t>58650000</t>
  </si>
  <si>
    <t>Алольская волость</t>
  </si>
  <si>
    <t>58650404</t>
  </si>
  <si>
    <t>Гультяевская волость</t>
  </si>
  <si>
    <t>58650434</t>
  </si>
  <si>
    <t>Забельская волость</t>
  </si>
  <si>
    <t>58650445</t>
  </si>
  <si>
    <t>58650464</t>
  </si>
  <si>
    <t>Пустошка</t>
  </si>
  <si>
    <t>58650101</t>
  </si>
  <si>
    <t>Щукинская волость</t>
  </si>
  <si>
    <t>58650476</t>
  </si>
  <si>
    <t>Пушкиногорский район</t>
  </si>
  <si>
    <t>58651000</t>
  </si>
  <si>
    <t>Велейская волость</t>
  </si>
  <si>
    <t>58651408</t>
  </si>
  <si>
    <t>Новгородкинская волость</t>
  </si>
  <si>
    <t>58651435</t>
  </si>
  <si>
    <t>Полянская волость</t>
  </si>
  <si>
    <t>58651446</t>
  </si>
  <si>
    <t>Пушкинские горы</t>
  </si>
  <si>
    <t>58651151</t>
  </si>
  <si>
    <t>Пыталовский район</t>
  </si>
  <si>
    <t>58653000</t>
  </si>
  <si>
    <t>Вышгородская волость</t>
  </si>
  <si>
    <t>58653405</t>
  </si>
  <si>
    <t>Линовская волость</t>
  </si>
  <si>
    <t>58653430</t>
  </si>
  <si>
    <t>Носовская волость</t>
  </si>
  <si>
    <t>58653435</t>
  </si>
  <si>
    <t>Пыталово</t>
  </si>
  <si>
    <t>58653101</t>
  </si>
  <si>
    <t>Скадинская волость</t>
  </si>
  <si>
    <t>58653445</t>
  </si>
  <si>
    <t>Тулинская волость</t>
  </si>
  <si>
    <t>58653462</t>
  </si>
  <si>
    <t>Себежский район</t>
  </si>
  <si>
    <t>58654000</t>
  </si>
  <si>
    <t>Бояриновская волость</t>
  </si>
  <si>
    <t>58654405</t>
  </si>
  <si>
    <t>Идрица</t>
  </si>
  <si>
    <t>58654153</t>
  </si>
  <si>
    <t>Красная волость</t>
  </si>
  <si>
    <t>58654435</t>
  </si>
  <si>
    <t>58654430</t>
  </si>
  <si>
    <t>Максютинская волость</t>
  </si>
  <si>
    <t>58654450</t>
  </si>
  <si>
    <t>Мостищенская волость</t>
  </si>
  <si>
    <t>58654455</t>
  </si>
  <si>
    <t>Себеж</t>
  </si>
  <si>
    <t>58654101</t>
  </si>
  <si>
    <t>Сосновый бор</t>
  </si>
  <si>
    <t>58654158</t>
  </si>
  <si>
    <t>Стругокрасненский район</t>
  </si>
  <si>
    <t>58656000</t>
  </si>
  <si>
    <t>58656421</t>
  </si>
  <si>
    <t>Новосельская волость</t>
  </si>
  <si>
    <t>58656443</t>
  </si>
  <si>
    <t>Сиковицкая волость</t>
  </si>
  <si>
    <t>58656448</t>
  </si>
  <si>
    <t>Струги Красные</t>
  </si>
  <si>
    <t>58656151</t>
  </si>
  <si>
    <t>Хрединская волость</t>
  </si>
  <si>
    <t>58656466</t>
  </si>
  <si>
    <t>Цапельская волость</t>
  </si>
  <si>
    <t>58656477</t>
  </si>
  <si>
    <t>Усвятский район</t>
  </si>
  <si>
    <t>58658000</t>
  </si>
  <si>
    <t>Калошинская волость</t>
  </si>
  <si>
    <t>58658441</t>
  </si>
  <si>
    <t>Усвятская волость</t>
  </si>
  <si>
    <t>58658452</t>
  </si>
  <si>
    <t>Усвяты</t>
  </si>
  <si>
    <t>58658151</t>
  </si>
  <si>
    <t>Церковищенская волость</t>
  </si>
  <si>
    <t>58658463</t>
  </si>
  <si>
    <t>город Великие Луки</t>
  </si>
  <si>
    <t>58710000</t>
  </si>
  <si>
    <t>МО город Великие Луки</t>
  </si>
  <si>
    <t>город Псков</t>
  </si>
  <si>
    <t>58701000</t>
  </si>
  <si>
    <t>МО город Псков</t>
  </si>
  <si>
    <t>MO_LIST_2</t>
  </si>
  <si>
    <t>MO_LIST_3</t>
  </si>
  <si>
    <t>MO_LIST_4</t>
  </si>
  <si>
    <t>MO_LIST_5</t>
  </si>
  <si>
    <t>MO_LIST_6</t>
  </si>
  <si>
    <t>MO_LIST_7</t>
  </si>
  <si>
    <t>MO_LIST_8</t>
  </si>
  <si>
    <t>MO_LIST_9</t>
  </si>
  <si>
    <t>MO_LIST_10</t>
  </si>
  <si>
    <t>MO_LIST_11</t>
  </si>
  <si>
    <t>MO_LIST_12</t>
  </si>
  <si>
    <t>MO_LIST_13</t>
  </si>
  <si>
    <t>MO_LIST_14</t>
  </si>
  <si>
    <t>MO_LIST_15</t>
  </si>
  <si>
    <t>MO_LIST_16</t>
  </si>
  <si>
    <t>MO_LIST_17</t>
  </si>
  <si>
    <t>MO_LIST_18</t>
  </si>
  <si>
    <t>MO_LIST_19</t>
  </si>
  <si>
    <t>MO_LIST_20</t>
  </si>
  <si>
    <t>MO_LIST_21</t>
  </si>
  <si>
    <t>MO_LIST_22</t>
  </si>
  <si>
    <t>MO_LIST_23</t>
  </si>
  <si>
    <t>MO_LIST_24</t>
  </si>
  <si>
    <t>MO_LIST_25</t>
  </si>
  <si>
    <t>MO_LIST_26</t>
  </si>
  <si>
    <t>MO_LIST_27</t>
  </si>
  <si>
    <t>Год</t>
  </si>
  <si>
    <t>Наименование ГОЛОВНОЙ организации</t>
  </si>
  <si>
    <t>Муниципальный район, на территории которого осуществляет деятельность данное ПОДРАЗДЕЛЕНИЕ</t>
  </si>
  <si>
    <t>Муниципальное образование, на территории которого осуществляет деятельность данное ПОДРАЗДЕЛЕНИЕ</t>
  </si>
  <si>
    <t>ИНН подразделения</t>
  </si>
  <si>
    <t>КПП подразделения</t>
  </si>
  <si>
    <t>ПЛАН</t>
  </si>
  <si>
    <t>МП Бежаницкого района "Жилкоммунсервис"</t>
  </si>
  <si>
    <t>6001003005</t>
  </si>
  <si>
    <t>600101001</t>
  </si>
  <si>
    <t>МУП "Дорожный" Великолукского района</t>
  </si>
  <si>
    <t>6002010277</t>
  </si>
  <si>
    <t>600201001</t>
  </si>
  <si>
    <t>МУП "Энергоснабжающая компания "Центральная"</t>
  </si>
  <si>
    <t>6002011175</t>
  </si>
  <si>
    <t>ЗАО "Великолукское"</t>
  </si>
  <si>
    <t>6002001177</t>
  </si>
  <si>
    <t>МУП "Западное" Великолукского района</t>
  </si>
  <si>
    <t>6002010260</t>
  </si>
  <si>
    <t>МУП "Переслегинское" Великолукского района</t>
  </si>
  <si>
    <t>6002010252</t>
  </si>
  <si>
    <t>МУП "Пореченское" Великолукского района</t>
  </si>
  <si>
    <t>6002010245</t>
  </si>
  <si>
    <t>МУП "Энергоснабжающая компания "Поречье"</t>
  </si>
  <si>
    <t>6002011182</t>
  </si>
  <si>
    <t>МУП "Восточное" Великолукского района</t>
  </si>
  <si>
    <t>6002010284</t>
  </si>
  <si>
    <t>МП "Гдовские теплосети"</t>
  </si>
  <si>
    <t>6003004597</t>
  </si>
  <si>
    <t>600301001</t>
  </si>
  <si>
    <t>МП "Черневское предприятие коммунального хозяйства"</t>
  </si>
  <si>
    <t>6003003963</t>
  </si>
  <si>
    <t>МП ЖКХ Дедовичского района</t>
  </si>
  <si>
    <t>6004000250</t>
  </si>
  <si>
    <t>600401001</t>
  </si>
  <si>
    <t>ОАО "Вторая генерирующая компания оптового рынка электроэнергии" (Филиал  ОАО "ОГК-2"-Псковская ГРЭС)</t>
  </si>
  <si>
    <t>2607018122</t>
  </si>
  <si>
    <t>600402001</t>
  </si>
  <si>
    <t>МУП "Тепловые сети" Дновского района</t>
  </si>
  <si>
    <t>6005000206</t>
  </si>
  <si>
    <t>600501001</t>
  </si>
  <si>
    <t>ЗАО"Мелиоратор"</t>
  </si>
  <si>
    <t>6006000576</t>
  </si>
  <si>
    <t>600601001</t>
  </si>
  <si>
    <t>МУП Красногородского района "Красногородские теплосети"</t>
  </si>
  <si>
    <t>6006002189</t>
  </si>
  <si>
    <t>ГУСО "Красногородский психоневрологический интернат"</t>
  </si>
  <si>
    <t>6006000696</t>
  </si>
  <si>
    <t>МУП "Тепловые сети" Куньинского района</t>
  </si>
  <si>
    <t>6007003178</t>
  </si>
  <si>
    <t>600701001</t>
  </si>
  <si>
    <t>П.К. "Агропромсервис"</t>
  </si>
  <si>
    <t>6007000427</t>
  </si>
  <si>
    <t>МУП "Локнянское ЖКХ" муниципального образования "Локнянский район" Псковской области</t>
  </si>
  <si>
    <t>6008002667</t>
  </si>
  <si>
    <t>600801001</t>
  </si>
  <si>
    <t>Частное ЛПУ "Санаторий "Голубые озёра"</t>
  </si>
  <si>
    <t>6009001218</t>
  </si>
  <si>
    <t>600901001</t>
  </si>
  <si>
    <t>МУП Невельского района "Невельские теплосети"</t>
  </si>
  <si>
    <t>6009006223</t>
  </si>
  <si>
    <t>ООО "Заря"</t>
  </si>
  <si>
    <t>6009005533</t>
  </si>
  <si>
    <t>МП Новоржевского района "Жилищно-коммунальное объединение"</t>
  </si>
  <si>
    <t>6010003932</t>
  </si>
  <si>
    <t>601001001</t>
  </si>
  <si>
    <t>МУП "Искра"</t>
  </si>
  <si>
    <t>6011000606</t>
  </si>
  <si>
    <t>601101001</t>
  </si>
  <si>
    <t>МУП ЖКХ</t>
  </si>
  <si>
    <t>6011001159</t>
  </si>
  <si>
    <t>СП кооператив - колхоз "Родина"</t>
  </si>
  <si>
    <t>6011000518</t>
  </si>
  <si>
    <t>ГУСО "Опочецкий дом-интернат для инвалидов и престарелых"</t>
  </si>
  <si>
    <t>6012000711</t>
  </si>
  <si>
    <t>601201001</t>
  </si>
  <si>
    <t>ЗАО ДСПМК "Опочецкая"</t>
  </si>
  <si>
    <t>6012002638</t>
  </si>
  <si>
    <t>МУП  Опочецкого района "Теплоресурс "</t>
  </si>
  <si>
    <t>6012006826</t>
  </si>
  <si>
    <t>МУП Опочецкого района "Теплоэнерго"</t>
  </si>
  <si>
    <t>6012006833</t>
  </si>
  <si>
    <t>ОАО "Опочецкий хлебокомбинат"</t>
  </si>
  <si>
    <t>6012006495</t>
  </si>
  <si>
    <t>ГУП учреждение ЯЛ 61/2 ГУИН Минюста России по Псковской области</t>
  </si>
  <si>
    <t>6013005310</t>
  </si>
  <si>
    <t>601301001</t>
  </si>
  <si>
    <t>ФБУ ИК - 2 УФСИН России по Псковской области (внебюджет)</t>
  </si>
  <si>
    <t>6013005328</t>
  </si>
  <si>
    <t>МУП "Островские теплосети" Островского района</t>
  </si>
  <si>
    <t>6013006900</t>
  </si>
  <si>
    <t>ФГУ  Островская  КЭЧ района</t>
  </si>
  <si>
    <t>6013005590</t>
  </si>
  <si>
    <t>МУП "Палкинская ПМК"</t>
  </si>
  <si>
    <t>6014002810</t>
  </si>
  <si>
    <t>601401001</t>
  </si>
  <si>
    <t>МП "Печорские тепловые сети"</t>
  </si>
  <si>
    <t>6015006790</t>
  </si>
  <si>
    <t>601501001</t>
  </si>
  <si>
    <t>МП "Плюсские теплосети"</t>
  </si>
  <si>
    <t>6016400069</t>
  </si>
  <si>
    <t>601601001</t>
  </si>
  <si>
    <t>ОАО "Маслосырзавод "Порховский"</t>
  </si>
  <si>
    <t>6017000828</t>
  </si>
  <si>
    <t>601701001</t>
  </si>
  <si>
    <t>ОАО "Уют"</t>
  </si>
  <si>
    <t>6017003730</t>
  </si>
  <si>
    <t>Порховское МП тепловых сетей и котельных</t>
  </si>
  <si>
    <t>6017007510</t>
  </si>
  <si>
    <t>Частное ЛПУ "Санаторий "Хилово"</t>
  </si>
  <si>
    <t>6017009683</t>
  </si>
  <si>
    <t>МУПП ЖКХ Псковского района</t>
  </si>
  <si>
    <t>6018000683</t>
  </si>
  <si>
    <t>601801001</t>
  </si>
  <si>
    <t>ООО "РайКомХоз"</t>
  </si>
  <si>
    <t>6037003591</t>
  </si>
  <si>
    <t>603701001</t>
  </si>
  <si>
    <t>ГУП учреждение ЯЛ 61/4 ГУИН Минюста России по Псковской области</t>
  </si>
  <si>
    <t>6018009125</t>
  </si>
  <si>
    <t>ФБУ ИК - 4 УФСИН России по Псковской области</t>
  </si>
  <si>
    <t>6018000299</t>
  </si>
  <si>
    <t>МП "Пустошкинские теплосети"</t>
  </si>
  <si>
    <t>6019001601</t>
  </si>
  <si>
    <t>601901001</t>
  </si>
  <si>
    <t>ООО "Пустошкамелиорация"</t>
  </si>
  <si>
    <t>6019001009</t>
  </si>
  <si>
    <t>МП ЖКХ Пушкиногорского района</t>
  </si>
  <si>
    <t>6020004195</t>
  </si>
  <si>
    <t>602001001</t>
  </si>
  <si>
    <t>Частное учреждение отдыха и оздоровления "Пушкиногорье"</t>
  </si>
  <si>
    <t>6020004685</t>
  </si>
  <si>
    <t>МП "Пыталовские теплосети"</t>
  </si>
  <si>
    <t>6021005956</t>
  </si>
  <si>
    <t>602101001</t>
  </si>
  <si>
    <t>ГУП учреждение ЯЛ 61/3 ГУИН Минюста России по Псковской области</t>
  </si>
  <si>
    <t>6022000044</t>
  </si>
  <si>
    <t>602201001</t>
  </si>
  <si>
    <t>МУП Жилкомсервис "Идрица"</t>
  </si>
  <si>
    <t>6022007219</t>
  </si>
  <si>
    <t>602201601</t>
  </si>
  <si>
    <t>ФБУ ИК - 3 УФСИН России по Псковской области (внебюджет)</t>
  </si>
  <si>
    <t>6022004779</t>
  </si>
  <si>
    <t>МУП Себежского района "Теплоэнергия"</t>
  </si>
  <si>
    <t>6022008910</t>
  </si>
  <si>
    <t>Санкт-Петербург -Витебская  дистанция гражданских сооружений, водоснабжения и водоотведения-структурное подразделение Санкт-Петербург-Витебского отделения Октябрьской железной дороги-филиал ОАО "Российские железные дороги"</t>
  </si>
  <si>
    <t>7708503727</t>
  </si>
  <si>
    <t>602501001</t>
  </si>
  <si>
    <t>Себежский щебеночный завод - структурное подразделение Октябрьской железной дороги - филиала ОАО "РЖД"</t>
  </si>
  <si>
    <t>602231005</t>
  </si>
  <si>
    <t>МУП "Комфорт"</t>
  </si>
  <si>
    <t>6022009311</t>
  </si>
  <si>
    <t>МП "Струго-Красненские тепловые сети"</t>
  </si>
  <si>
    <t>6023004122</t>
  </si>
  <si>
    <t>602301001</t>
  </si>
  <si>
    <t>МУП Усвятского района "Коммунхоз"</t>
  </si>
  <si>
    <t>6024000152</t>
  </si>
  <si>
    <t>602401001</t>
  </si>
  <si>
    <t>40000000</t>
  </si>
  <si>
    <t>ОАО "РЖД" (Дирекция по тепловодоснабжению - СП Октябрьской железной дороги - филиала ОАО "РЖД")</t>
  </si>
  <si>
    <t>780445002</t>
  </si>
  <si>
    <t>ОАО "РЖД" (Октябрьская железная дорога - филиал ОАО "РЖД")</t>
  </si>
  <si>
    <t>783402001</t>
  </si>
  <si>
    <t>Великолукский эксплуатационный центр Дирекции по тепловодоснабжению структурного подразделения Октябрьской железной дороги - филиала ОАО "Российские железные дороги" (ДТВЦ-2)</t>
  </si>
  <si>
    <t>ЗАО "Великолукский молочный комбинат"</t>
  </si>
  <si>
    <t>6025002378</t>
  </si>
  <si>
    <t>ЗАО "Завод электротехнического оборудования"</t>
  </si>
  <si>
    <t>6025017624</t>
  </si>
  <si>
    <t>Муниципальное унитарное предприятие "Тепловые сети" г. Великие Луки</t>
  </si>
  <si>
    <t>6025006630</t>
  </si>
  <si>
    <t>ООО "Великие Луки Зернопродукт"</t>
  </si>
  <si>
    <t>6025019646</t>
  </si>
  <si>
    <t>ООО "Великолукский завод бытовых технологий"</t>
  </si>
  <si>
    <t>6025024558</t>
  </si>
  <si>
    <t>Структурное подразделение ОАО "Псковский хладокомбинат" в г.Великие Луки</t>
  </si>
  <si>
    <t>6027024610</t>
  </si>
  <si>
    <t>602532001</t>
  </si>
  <si>
    <t>ФБУ ИК - 5 УФСИН России по Псковской области</t>
  </si>
  <si>
    <t>6025014535</t>
  </si>
  <si>
    <t>"Псковский хозрасчетный участок" - филиал ОАО "Ремонтно - эксплуатационное управление"</t>
  </si>
  <si>
    <t>7714783092</t>
  </si>
  <si>
    <t>602743001</t>
  </si>
  <si>
    <t>ГП ПО "Дорожно - строительное управление № 1 (Гдовский филиал)</t>
  </si>
  <si>
    <t>6027089656</t>
  </si>
  <si>
    <t>602701001</t>
  </si>
  <si>
    <t>ГП ПО "Псковпассажиравтотранс"</t>
  </si>
  <si>
    <t>6027023616</t>
  </si>
  <si>
    <t>ЗАО "Псковкирпич"</t>
  </si>
  <si>
    <t>6027004099</t>
  </si>
  <si>
    <t>ЗАО "Псковсельхозэнерго"</t>
  </si>
  <si>
    <t>6018001310</t>
  </si>
  <si>
    <t>ЗАО "Псковский молочный комбинат" - филиал Опочецкий завод пищевых продуктов</t>
  </si>
  <si>
    <t>6027022274</t>
  </si>
  <si>
    <t>ЗАО "Строительная фирма "ДСК"</t>
  </si>
  <si>
    <t>6027013093</t>
  </si>
  <si>
    <t>ЗАО "Термоком"</t>
  </si>
  <si>
    <t>6027051074</t>
  </si>
  <si>
    <t>МП г.Пскова "Горводоканал"</t>
  </si>
  <si>
    <t>6027047825</t>
  </si>
  <si>
    <t>МП г.Пскова "Управление микрорайоном № 15"</t>
  </si>
  <si>
    <t>6027084584</t>
  </si>
  <si>
    <t>Муниципальное предприятие г.Пскова "Псковские тепловые сети"</t>
  </si>
  <si>
    <t>6027044260</t>
  </si>
  <si>
    <t>ОАО "Псковавиа"</t>
  </si>
  <si>
    <t>6027084249</t>
  </si>
  <si>
    <t>ОАО "Псковский кабельный завод"</t>
  </si>
  <si>
    <t>6027007519</t>
  </si>
  <si>
    <t>ОАО "Псковский электротехнический завод"</t>
  </si>
  <si>
    <t>6027020005</t>
  </si>
  <si>
    <t>ОАО Дорожно-эксплуатационное управление-1"</t>
  </si>
  <si>
    <t>6027130600</t>
  </si>
  <si>
    <t>600343001</t>
  </si>
  <si>
    <t>ООО "Жилищно - эксплуатационное управление № 1"</t>
  </si>
  <si>
    <t>6027097657</t>
  </si>
  <si>
    <t>ООО "Пропан"</t>
  </si>
  <si>
    <t>6027040795</t>
  </si>
  <si>
    <t>ООО "Псковнефтепродукт" - филиал "Псковская нефтебаза"</t>
  </si>
  <si>
    <t>6027042337</t>
  </si>
  <si>
    <t>602703001</t>
  </si>
  <si>
    <t>ООО "Псковрегионтеплоэнерго"</t>
  </si>
  <si>
    <t>6027069804</t>
  </si>
  <si>
    <t>Опытная путевая машинная станция №8 Октябрьской Дирекции по ремонту пути "Путьрем" - структурное подразделение Центральной дирекции по ремонту пути -филиал ОАО "РЖД"</t>
  </si>
  <si>
    <t>602731017</t>
  </si>
  <si>
    <t>филиал ОАО "ОГК-2"-Псковская ГРЭС</t>
  </si>
  <si>
    <t>356128,Российская Федерация,Ставропольский край,Изобильненский район,п.Солнечнодольск</t>
  </si>
  <si>
    <t>г.Москва,пр.Вернадского,д101 кор.3                            (182711, Псковская область,п.Дедовичи)</t>
  </si>
  <si>
    <t>Хижняк Вячеслав Иванович</t>
  </si>
  <si>
    <t>(8-81136) 96-359</t>
  </si>
  <si>
    <t>Аганина Нина Ивановна</t>
  </si>
  <si>
    <t>(8-81136) 96-358</t>
  </si>
  <si>
    <t>Грищенко Людмила Семеновна</t>
  </si>
  <si>
    <t>Начальник финансово-экономической службы</t>
  </si>
  <si>
    <t>(8-81136) 96-355</t>
  </si>
  <si>
    <t>gls-peo@pskovgres.ru</t>
  </si>
  <si>
    <t>Отчетность представлена без НДС</t>
  </si>
  <si>
    <t>Государственный комитет Псковской области по тарифам</t>
  </si>
  <si>
    <t>приказ №32-т от 17.11.2009</t>
  </si>
  <si>
    <t>1000м3</t>
  </si>
  <si>
    <t>по договору</t>
  </si>
  <si>
    <t>Заявление</t>
  </si>
</sst>
</file>

<file path=xl/styles.xml><?xml version="1.0" encoding="utf-8"?>
<styleSheet xmlns="http://schemas.openxmlformats.org/spreadsheetml/2006/main">
  <numFmts count="15">
    <numFmt numFmtId="41" formatCode="_-* #,##0_р_._-;\-* #,##0_р_._-;_-* &quot;-&quot;_р_._-;_-@_-"/>
    <numFmt numFmtId="43" formatCode="_-* #,##0.00_р_._-;\-* #,##0.00_р_._-;_-* &quot;-&quot;??_р_._-;_-@_-"/>
    <numFmt numFmtId="164" formatCode="0.0"/>
    <numFmt numFmtId="167" formatCode="#,##0.000"/>
    <numFmt numFmtId="170" formatCode="_-* #,##0_-;\-* #,##0_-;_-* &quot;-&quot;_-;_-@_-"/>
    <numFmt numFmtId="171" formatCode="_-* #,##0.00_-;\-* #,##0.00_-;_-* &quot;-&quot;??_-;_-@_-"/>
    <numFmt numFmtId="172" formatCode="&quot;$&quot;#,##0_);[Red]\(&quot;$&quot;#,##0\)"/>
    <numFmt numFmtId="173" formatCode="General_)"/>
    <numFmt numFmtId="174" formatCode="_-&quot;Ј&quot;* #,##0.00_-;\-&quot;Ј&quot;* #,##0.00_-;_-&quot;Ј&quot;* &quot;-&quot;??_-;_-@_-"/>
    <numFmt numFmtId="175" formatCode="_-* #,##0.00[$€-1]_-;\-* #,##0.00[$€-1]_-;_-* &quot;-&quot;??[$€-1]_-"/>
    <numFmt numFmtId="176" formatCode="#\."/>
    <numFmt numFmtId="177" formatCode="#.##0\.00"/>
    <numFmt numFmtId="178" formatCode="#\.00"/>
    <numFmt numFmtId="179" formatCode="\$#\.00"/>
    <numFmt numFmtId="180" formatCode="%#\.00"/>
  </numFmts>
  <fonts count="67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b/>
      <sz val="14"/>
      <name val="Arial"/>
      <family val="2"/>
      <charset val="204"/>
    </font>
    <font>
      <b/>
      <sz val="14"/>
      <name val="Franklin Gothic Medium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</font>
    <font>
      <sz val="10"/>
      <name val="Helv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MS Sans Serif"/>
      <family val="2"/>
      <charset val="204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2"/>
      <name val="Arial"/>
      <family val="2"/>
      <charset val="204"/>
    </font>
    <font>
      <sz val="8"/>
      <name val="Optima"/>
    </font>
    <font>
      <sz val="8"/>
      <name val="Helv"/>
      <charset val="204"/>
    </font>
    <font>
      <sz val="9"/>
      <name val="Tahoma"/>
      <family val="2"/>
      <charset val="204"/>
    </font>
    <font>
      <sz val="8"/>
      <name val="Helv"/>
    </font>
    <font>
      <b/>
      <u/>
      <sz val="11"/>
      <color indexed="12"/>
      <name val="Arial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8"/>
      <name val="Tahoma"/>
      <family val="2"/>
      <charset val="204"/>
    </font>
    <font>
      <b/>
      <sz val="10"/>
      <name val="Tahoma"/>
      <family val="2"/>
      <charset val="204"/>
    </font>
    <font>
      <b/>
      <u/>
      <sz val="10"/>
      <color indexed="12"/>
      <name val="Tahoma"/>
      <family val="2"/>
      <charset val="204"/>
    </font>
    <font>
      <sz val="9"/>
      <color indexed="9"/>
      <name val="Tahoma"/>
      <family val="2"/>
      <charset val="204"/>
    </font>
    <font>
      <sz val="12"/>
      <name val="Arial"/>
      <family val="2"/>
      <charset val="204"/>
    </font>
    <font>
      <sz val="8"/>
      <name val="Verdana"/>
      <family val="2"/>
      <charset val="204"/>
    </font>
    <font>
      <sz val="9"/>
      <color indexed="10"/>
      <name val="Tahoma"/>
      <family val="2"/>
      <charset val="204"/>
    </font>
    <font>
      <b/>
      <sz val="9"/>
      <color indexed="22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color indexed="8"/>
      <name val="Tahoma"/>
      <family val="2"/>
      <charset val="204"/>
    </font>
    <font>
      <b/>
      <sz val="9"/>
      <color indexed="9"/>
      <name val="Tahoma"/>
      <family val="2"/>
      <charset val="204"/>
    </font>
    <font>
      <sz val="10"/>
      <color indexed="64"/>
      <name val="Microsoft Sans Serif"/>
      <family val="2"/>
      <charset val="204"/>
    </font>
    <font>
      <b/>
      <sz val="9"/>
      <color indexed="8"/>
      <name val="Tahoma"/>
      <family val="2"/>
      <charset val="204"/>
    </font>
    <font>
      <vertAlign val="superscript"/>
      <sz val="9"/>
      <name val="Tahoma"/>
      <family val="2"/>
      <charset val="204"/>
    </font>
    <font>
      <sz val="10"/>
      <color indexed="9"/>
      <name val="Arial Cyr"/>
      <charset val="204"/>
    </font>
    <font>
      <b/>
      <sz val="9"/>
      <color indexed="10"/>
      <name val="Tahoma"/>
      <family val="2"/>
      <charset val="204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10"/>
        <bgColor indexed="64"/>
      </patternFill>
    </fill>
    <fill>
      <patternFill patternType="lightDown">
        <fgColor indexed="22"/>
      </patternFill>
    </fill>
  </fills>
  <borders count="7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87">
    <xf numFmtId="0" fontId="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76" fontId="29" fillId="0" borderId="1">
      <protection locked="0"/>
    </xf>
    <xf numFmtId="177" fontId="29" fillId="0" borderId="0">
      <protection locked="0"/>
    </xf>
    <xf numFmtId="178" fontId="29" fillId="0" borderId="0">
      <protection locked="0"/>
    </xf>
    <xf numFmtId="177" fontId="29" fillId="0" borderId="0">
      <protection locked="0"/>
    </xf>
    <xf numFmtId="178" fontId="29" fillId="0" borderId="0">
      <protection locked="0"/>
    </xf>
    <xf numFmtId="179" fontId="29" fillId="0" borderId="0">
      <protection locked="0"/>
    </xf>
    <xf numFmtId="176" fontId="30" fillId="0" borderId="0">
      <protection locked="0"/>
    </xf>
    <xf numFmtId="176" fontId="30" fillId="0" borderId="0">
      <protection locked="0"/>
    </xf>
    <xf numFmtId="176" fontId="29" fillId="0" borderId="1">
      <protection locked="0"/>
    </xf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22" fillId="3" borderId="0" applyNumberFormat="0" applyBorder="0" applyAlignment="0" applyProtection="0"/>
    <xf numFmtId="0" fontId="14" fillId="20" borderId="2" applyNumberFormat="0" applyAlignment="0" applyProtection="0"/>
    <xf numFmtId="0" fontId="19" fillId="21" borderId="3" applyNumberFormat="0" applyAlignment="0" applyProtection="0"/>
    <xf numFmtId="17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4" fontId="9" fillId="0" borderId="0" applyFont="0" applyFill="0" applyBorder="0" applyAlignment="0" applyProtection="0"/>
    <xf numFmtId="175" fontId="4" fillId="0" borderId="0" applyFont="0" applyFill="0" applyBorder="0" applyAlignment="0" applyProtection="0"/>
    <xf numFmtId="0" fontId="23" fillId="0" borderId="0" applyNumberFormat="0" applyFill="0" applyBorder="0" applyAlignment="0" applyProtection="0"/>
    <xf numFmtId="164" fontId="32" fillId="0" borderId="0" applyFill="0" applyBorder="0" applyAlignment="0" applyProtection="0"/>
    <xf numFmtId="164" fontId="33" fillId="0" borderId="0" applyFill="0" applyBorder="0" applyAlignment="0" applyProtection="0"/>
    <xf numFmtId="164" fontId="34" fillId="0" borderId="0" applyFill="0" applyBorder="0" applyAlignment="0" applyProtection="0"/>
    <xf numFmtId="164" fontId="35" fillId="0" borderId="0" applyFill="0" applyBorder="0" applyAlignment="0" applyProtection="0"/>
    <xf numFmtId="164" fontId="36" fillId="0" borderId="0" applyFill="0" applyBorder="0" applyAlignment="0" applyProtection="0"/>
    <xf numFmtId="164" fontId="37" fillId="0" borderId="0" applyFill="0" applyBorder="0" applyAlignment="0" applyProtection="0"/>
    <xf numFmtId="164" fontId="38" fillId="0" borderId="0" applyFill="0" applyBorder="0" applyAlignment="0" applyProtection="0"/>
    <xf numFmtId="0" fontId="26" fillId="4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2" fillId="7" borderId="2" applyNumberFormat="0" applyAlignment="0" applyProtection="0"/>
    <xf numFmtId="0" fontId="24" fillId="0" borderId="7" applyNumberFormat="0" applyFill="0" applyAlignment="0" applyProtection="0"/>
    <xf numFmtId="0" fontId="21" fillId="22" borderId="0" applyNumberFormat="0" applyBorder="0" applyAlignment="0" applyProtection="0"/>
    <xf numFmtId="0" fontId="39" fillId="0" borderId="0" applyNumberFormat="0" applyFill="0" applyBorder="0" applyAlignment="0" applyProtection="0"/>
    <xf numFmtId="0" fontId="1" fillId="0" borderId="0"/>
    <xf numFmtId="0" fontId="40" fillId="0" borderId="0"/>
    <xf numFmtId="0" fontId="41" fillId="0" borderId="0"/>
    <xf numFmtId="0" fontId="27" fillId="0" borderId="0"/>
    <xf numFmtId="0" fontId="42" fillId="23" borderId="8" applyNumberFormat="0" applyFont="0" applyAlignment="0" applyProtection="0"/>
    <xf numFmtId="0" fontId="13" fillId="20" borderId="9" applyNumberFormat="0" applyAlignment="0" applyProtection="0"/>
    <xf numFmtId="0" fontId="43" fillId="0" borderId="0" applyNumberFormat="0">
      <alignment horizontal="left"/>
    </xf>
    <xf numFmtId="0" fontId="27" fillId="0" borderId="0"/>
    <xf numFmtId="0" fontId="20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173" fontId="3" fillId="0" borderId="11">
      <protection locked="0"/>
    </xf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3" fillId="20" borderId="9" applyNumberFormat="0" applyAlignment="0" applyProtection="0"/>
    <xf numFmtId="0" fontId="13" fillId="20" borderId="9" applyNumberFormat="0" applyAlignment="0" applyProtection="0"/>
    <xf numFmtId="0" fontId="13" fillId="20" borderId="9" applyNumberFormat="0" applyAlignment="0" applyProtection="0"/>
    <xf numFmtId="0" fontId="13" fillId="20" borderId="9" applyNumberFormat="0" applyAlignment="0" applyProtection="0"/>
    <xf numFmtId="0" fontId="13" fillId="20" borderId="9" applyNumberFormat="0" applyAlignment="0" applyProtection="0"/>
    <xf numFmtId="0" fontId="13" fillId="20" borderId="9" applyNumberFormat="0" applyAlignment="0" applyProtection="0"/>
    <xf numFmtId="0" fontId="13" fillId="20" borderId="9" applyNumberFormat="0" applyAlignment="0" applyProtection="0"/>
    <xf numFmtId="0" fontId="13" fillId="20" borderId="9" applyNumberFormat="0" applyAlignment="0" applyProtection="0"/>
    <xf numFmtId="0" fontId="14" fillId="20" borderId="2" applyNumberFormat="0" applyAlignment="0" applyProtection="0"/>
    <xf numFmtId="0" fontId="14" fillId="20" borderId="2" applyNumberFormat="0" applyAlignment="0" applyProtection="0"/>
    <xf numFmtId="0" fontId="14" fillId="20" borderId="2" applyNumberFormat="0" applyAlignment="0" applyProtection="0"/>
    <xf numFmtId="0" fontId="14" fillId="20" borderId="2" applyNumberFormat="0" applyAlignment="0" applyProtection="0"/>
    <xf numFmtId="0" fontId="14" fillId="20" borderId="2" applyNumberFormat="0" applyAlignment="0" applyProtection="0"/>
    <xf numFmtId="0" fontId="14" fillId="20" borderId="2" applyNumberFormat="0" applyAlignment="0" applyProtection="0"/>
    <xf numFmtId="0" fontId="14" fillId="20" borderId="2" applyNumberFormat="0" applyAlignment="0" applyProtection="0"/>
    <xf numFmtId="0" fontId="14" fillId="20" borderId="2" applyNumberFormat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/>
    <xf numFmtId="0" fontId="8" fillId="0" borderId="0" applyBorder="0">
      <alignment horizontal="center" vertical="center" wrapText="1"/>
    </xf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12" applyBorder="0">
      <alignment horizontal="center" vertical="center" wrapText="1"/>
    </xf>
    <xf numFmtId="173" fontId="48" fillId="24" borderId="11"/>
    <xf numFmtId="4" fontId="42" fillId="25" borderId="13" applyBorder="0">
      <alignment horizontal="right"/>
    </xf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39" fillId="0" borderId="1" applyNumberFormat="0" applyFill="0" applyAlignment="0" applyProtection="0"/>
    <xf numFmtId="0" fontId="19" fillId="21" borderId="3" applyNumberFormat="0" applyAlignment="0" applyProtection="0"/>
    <xf numFmtId="0" fontId="19" fillId="21" borderId="3" applyNumberFormat="0" applyAlignment="0" applyProtection="0"/>
    <xf numFmtId="0" fontId="19" fillId="21" borderId="3" applyNumberFormat="0" applyAlignment="0" applyProtection="0"/>
    <xf numFmtId="0" fontId="19" fillId="21" borderId="3" applyNumberFormat="0" applyAlignment="0" applyProtection="0"/>
    <xf numFmtId="0" fontId="19" fillId="21" borderId="3" applyNumberFormat="0" applyAlignment="0" applyProtection="0"/>
    <xf numFmtId="0" fontId="19" fillId="21" borderId="3" applyNumberFormat="0" applyAlignment="0" applyProtection="0"/>
    <xf numFmtId="0" fontId="19" fillId="21" borderId="3" applyNumberFormat="0" applyAlignment="0" applyProtection="0"/>
    <xf numFmtId="0" fontId="19" fillId="21" borderId="3" applyNumberFormat="0" applyAlignment="0" applyProtection="0"/>
    <xf numFmtId="0" fontId="39" fillId="26" borderId="0" applyFill="0">
      <alignment wrapText="1"/>
    </xf>
    <xf numFmtId="0" fontId="39" fillId="26" borderId="0" applyFill="0">
      <alignment wrapText="1"/>
    </xf>
    <xf numFmtId="0" fontId="39" fillId="26" borderId="0" applyFill="0">
      <alignment wrapText="1"/>
    </xf>
    <xf numFmtId="0" fontId="39" fillId="26" borderId="0" applyFill="0">
      <alignment wrapText="1"/>
    </xf>
    <xf numFmtId="0" fontId="39" fillId="26" borderId="0" applyFill="0">
      <alignment wrapText="1"/>
    </xf>
    <xf numFmtId="0" fontId="39" fillId="26" borderId="0" applyFill="0">
      <alignment wrapText="1"/>
    </xf>
    <xf numFmtId="0" fontId="39" fillId="26" borderId="0" applyFill="0">
      <alignment wrapText="1"/>
    </xf>
    <xf numFmtId="0" fontId="39" fillId="26" borderId="0" applyFill="0">
      <alignment wrapText="1"/>
    </xf>
    <xf numFmtId="0" fontId="55" fillId="26" borderId="0" applyFill="0">
      <alignment wrapText="1"/>
    </xf>
    <xf numFmtId="0" fontId="46" fillId="0" borderId="0">
      <alignment horizontal="center" vertical="top" wrapText="1"/>
    </xf>
    <xf numFmtId="0" fontId="7" fillId="0" borderId="0">
      <alignment horizontal="centerContinuous" vertical="center" wrapText="1"/>
    </xf>
    <xf numFmtId="167" fontId="2" fillId="26" borderId="13">
      <alignment wrapText="1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49" fontId="42" fillId="0" borderId="0" applyBorder="0">
      <alignment vertical="top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9" fontId="42" fillId="0" borderId="0" applyBorder="0">
      <alignment vertical="top"/>
    </xf>
    <xf numFmtId="0" fontId="1" fillId="0" borderId="0"/>
    <xf numFmtId="49" fontId="42" fillId="0" borderId="0" applyBorder="0">
      <alignment vertical="top"/>
    </xf>
    <xf numFmtId="49" fontId="42" fillId="0" borderId="0" applyBorder="0">
      <alignment vertical="top"/>
    </xf>
    <xf numFmtId="49" fontId="42" fillId="0" borderId="0" applyBorder="0">
      <alignment vertical="top"/>
    </xf>
    <xf numFmtId="49" fontId="42" fillId="0" borderId="0" applyBorder="0">
      <alignment vertical="top"/>
    </xf>
    <xf numFmtId="49" fontId="42" fillId="0" borderId="0" applyBorder="0">
      <alignment vertical="top"/>
    </xf>
    <xf numFmtId="49" fontId="42" fillId="0" borderId="0" applyBorder="0">
      <alignment vertical="top"/>
    </xf>
    <xf numFmtId="0" fontId="9" fillId="0" borderId="0"/>
    <xf numFmtId="0" fontId="1" fillId="0" borderId="0"/>
    <xf numFmtId="49" fontId="42" fillId="0" borderId="0" applyBorder="0">
      <alignment vertical="top"/>
    </xf>
    <xf numFmtId="49" fontId="42" fillId="0" borderId="0" applyBorder="0">
      <alignment vertical="top"/>
    </xf>
    <xf numFmtId="49" fontId="42" fillId="0" borderId="0" applyBorder="0">
      <alignment vertical="top"/>
    </xf>
    <xf numFmtId="49" fontId="42" fillId="0" borderId="0" applyBorder="0">
      <alignment vertical="top"/>
    </xf>
    <xf numFmtId="0" fontId="1" fillId="0" borderId="0"/>
    <xf numFmtId="49" fontId="42" fillId="0" borderId="0" applyBorder="0">
      <alignment vertical="top"/>
    </xf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56" fillId="0" borderId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164" fontId="49" fillId="25" borderId="14" applyNumberFormat="0" applyBorder="0" applyAlignment="0">
      <alignment vertical="center"/>
      <protection locked="0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23" borderId="8" applyNumberFormat="0" applyFont="0" applyAlignment="0" applyProtection="0"/>
    <xf numFmtId="0" fontId="6" fillId="23" borderId="8" applyNumberFormat="0" applyFont="0" applyAlignment="0" applyProtection="0"/>
    <xf numFmtId="0" fontId="6" fillId="23" borderId="8" applyNumberFormat="0" applyFont="0" applyAlignment="0" applyProtection="0"/>
    <xf numFmtId="0" fontId="9" fillId="23" borderId="8" applyNumberFormat="0" applyFont="0" applyAlignment="0" applyProtection="0"/>
    <xf numFmtId="0" fontId="9" fillId="23" borderId="8" applyNumberFormat="0" applyFont="0" applyAlignment="0" applyProtection="0"/>
    <xf numFmtId="0" fontId="9" fillId="23" borderId="8" applyNumberFormat="0" applyFont="0" applyAlignment="0" applyProtection="0"/>
    <xf numFmtId="0" fontId="9" fillId="23" borderId="8" applyNumberFormat="0" applyFont="0" applyAlignment="0" applyProtection="0"/>
    <xf numFmtId="0" fontId="9" fillId="23" borderId="8" applyNumberFormat="0" applyFont="0" applyAlignment="0" applyProtection="0"/>
    <xf numFmtId="0" fontId="9" fillId="23" borderId="8" applyNumberFormat="0" applyFont="0" applyAlignment="0" applyProtection="0"/>
    <xf numFmtId="0" fontId="9" fillId="23" borderId="8" applyNumberFormat="0" applyFont="0" applyAlignment="0" applyProtection="0"/>
    <xf numFmtId="0" fontId="9" fillId="23" borderId="8" applyNumberFormat="0" applyFont="0" applyAlignment="0" applyProtection="0"/>
    <xf numFmtId="0" fontId="9" fillId="23" borderId="8" applyNumberFormat="0" applyFont="0" applyAlignment="0" applyProtection="0"/>
    <xf numFmtId="0" fontId="9" fillId="23" borderId="8" applyNumberFormat="0" applyFont="0" applyAlignment="0" applyProtection="0"/>
    <xf numFmtId="0" fontId="9" fillId="23" borderId="8" applyNumberFormat="0" applyFont="0" applyAlignment="0" applyProtection="0"/>
    <xf numFmtId="0" fontId="9" fillId="23" borderId="8" applyNumberFormat="0" applyFont="0" applyAlignment="0" applyProtection="0"/>
    <xf numFmtId="0" fontId="9" fillId="23" borderId="8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7" fillId="0" borderId="0"/>
    <xf numFmtId="164" fontId="39" fillId="0" borderId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49" fontId="39" fillId="0" borderId="0">
      <alignment horizontal="center"/>
    </xf>
    <xf numFmtId="41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2" fontId="39" fillId="0" borderId="0" applyFill="0" applyBorder="0" applyAlignment="0" applyProtection="0"/>
    <xf numFmtId="43" fontId="10" fillId="0" borderId="0" applyFont="0" applyFill="0" applyBorder="0" applyAlignment="0" applyProtection="0"/>
    <xf numFmtId="4" fontId="42" fillId="26" borderId="0" applyBorder="0">
      <alignment horizontal="right"/>
    </xf>
    <xf numFmtId="4" fontId="42" fillId="27" borderId="15" applyBorder="0">
      <alignment horizontal="right"/>
    </xf>
    <xf numFmtId="4" fontId="42" fillId="26" borderId="13" applyFont="0" applyBorder="0">
      <alignment horizontal="right"/>
    </xf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180" fontId="29" fillId="0" borderId="0">
      <protection locked="0"/>
    </xf>
  </cellStyleXfs>
  <cellXfs count="459">
    <xf numFmtId="0" fontId="0" fillId="0" borderId="0" xfId="0"/>
    <xf numFmtId="49" fontId="42" fillId="0" borderId="0" xfId="406" applyFont="1" applyAlignment="1" applyProtection="1">
      <alignment vertical="center" wrapText="1"/>
    </xf>
    <xf numFmtId="49" fontId="53" fillId="0" borderId="0" xfId="300" applyNumberFormat="1" applyFont="1" applyAlignment="1" applyProtection="1">
      <alignment horizontal="center" vertical="center"/>
    </xf>
    <xf numFmtId="49" fontId="42" fillId="0" borderId="0" xfId="406" applyFont="1" applyAlignment="1" applyProtection="1">
      <alignment horizontal="center" vertical="center" wrapText="1"/>
    </xf>
    <xf numFmtId="49" fontId="42" fillId="0" borderId="0" xfId="406" applyFont="1" applyAlignment="1" applyProtection="1">
      <alignment vertical="top" wrapText="1"/>
    </xf>
    <xf numFmtId="49" fontId="42" fillId="0" borderId="0" xfId="406" applyFont="1" applyProtection="1">
      <alignment vertical="top"/>
    </xf>
    <xf numFmtId="49" fontId="42" fillId="28" borderId="0" xfId="406" applyFont="1" applyFill="1" applyProtection="1">
      <alignment vertical="top"/>
    </xf>
    <xf numFmtId="0" fontId="42" fillId="0" borderId="13" xfId="409" applyFont="1" applyBorder="1" applyAlignment="1" applyProtection="1">
      <alignment horizontal="center"/>
    </xf>
    <xf numFmtId="49" fontId="54" fillId="0" borderId="0" xfId="406" applyFont="1" applyAlignment="1" applyProtection="1">
      <alignment vertical="center"/>
    </xf>
    <xf numFmtId="0" fontId="54" fillId="0" borderId="0" xfId="407" applyFont="1" applyFill="1" applyAlignment="1" applyProtection="1">
      <alignment vertical="center" wrapText="1"/>
    </xf>
    <xf numFmtId="0" fontId="54" fillId="0" borderId="0" xfId="407" applyFont="1" applyFill="1" applyAlignment="1" applyProtection="1">
      <alignment horizontal="left" vertical="center" wrapText="1"/>
    </xf>
    <xf numFmtId="0" fontId="42" fillId="29" borderId="16" xfId="407" applyFont="1" applyFill="1" applyBorder="1" applyAlignment="1" applyProtection="1">
      <alignment vertical="center" wrapText="1"/>
    </xf>
    <xf numFmtId="0" fontId="42" fillId="0" borderId="17" xfId="407" applyFont="1" applyBorder="1" applyAlignment="1" applyProtection="1">
      <alignment vertical="center" wrapText="1"/>
    </xf>
    <xf numFmtId="0" fontId="42" fillId="29" borderId="17" xfId="409" applyFont="1" applyFill="1" applyBorder="1" applyAlignment="1" applyProtection="1">
      <alignment vertical="center" wrapText="1"/>
    </xf>
    <xf numFmtId="0" fontId="42" fillId="0" borderId="0" xfId="407" applyFont="1" applyAlignment="1" applyProtection="1">
      <alignment vertical="center" wrapText="1"/>
    </xf>
    <xf numFmtId="0" fontId="42" fillId="29" borderId="18" xfId="409" applyFont="1" applyFill="1" applyBorder="1" applyAlignment="1" applyProtection="1">
      <alignment vertical="center" wrapText="1"/>
    </xf>
    <xf numFmtId="0" fontId="42" fillId="29" borderId="0" xfId="409" applyFont="1" applyFill="1" applyBorder="1" applyAlignment="1" applyProtection="1">
      <alignment vertical="center" wrapText="1"/>
    </xf>
    <xf numFmtId="0" fontId="42" fillId="29" borderId="0" xfId="409" applyFont="1" applyFill="1" applyBorder="1" applyAlignment="1" applyProtection="1">
      <alignment horizontal="center" vertical="center" wrapText="1"/>
    </xf>
    <xf numFmtId="0" fontId="42" fillId="0" borderId="0" xfId="409" applyFont="1" applyFill="1" applyBorder="1" applyAlignment="1" applyProtection="1">
      <alignment horizontal="center" vertical="center" wrapText="1"/>
    </xf>
    <xf numFmtId="0" fontId="54" fillId="29" borderId="18" xfId="415" applyNumberFormat="1" applyFont="1" applyFill="1" applyBorder="1" applyAlignment="1" applyProtection="1">
      <alignment horizontal="center" vertical="center" wrapText="1"/>
    </xf>
    <xf numFmtId="0" fontId="54" fillId="29" borderId="0" xfId="415" applyNumberFormat="1" applyFont="1" applyFill="1" applyBorder="1" applyAlignment="1" applyProtection="1">
      <alignment horizontal="center" vertical="center" wrapText="1"/>
    </xf>
    <xf numFmtId="0" fontId="42" fillId="30" borderId="19" xfId="415" applyNumberFormat="1" applyFont="1" applyFill="1" applyBorder="1" applyAlignment="1" applyProtection="1">
      <alignment horizontal="center" vertical="center" wrapText="1"/>
      <protection locked="0"/>
    </xf>
    <xf numFmtId="49" fontId="47" fillId="29" borderId="0" xfId="415" applyNumberFormat="1" applyFont="1" applyFill="1" applyBorder="1" applyAlignment="1" applyProtection="1">
      <alignment horizontal="center" vertical="center" wrapText="1"/>
    </xf>
    <xf numFmtId="14" fontId="42" fillId="29" borderId="0" xfId="415" applyNumberFormat="1" applyFont="1" applyFill="1" applyBorder="1" applyAlignment="1" applyProtection="1">
      <alignment horizontal="center" vertical="center" wrapText="1"/>
    </xf>
    <xf numFmtId="0" fontId="47" fillId="29" borderId="0" xfId="415" applyNumberFormat="1" applyFont="1" applyFill="1" applyBorder="1" applyAlignment="1" applyProtection="1">
      <alignment horizontal="center" vertical="center" wrapText="1"/>
    </xf>
    <xf numFmtId="0" fontId="42" fillId="29" borderId="0" xfId="409" applyNumberFormat="1" applyFont="1" applyFill="1" applyBorder="1" applyAlignment="1" applyProtection="1">
      <alignment vertical="center" wrapText="1"/>
    </xf>
    <xf numFmtId="0" fontId="42" fillId="0" borderId="0" xfId="407" applyFont="1" applyBorder="1" applyAlignment="1" applyProtection="1">
      <alignment horizontal="center" vertical="center" wrapText="1"/>
    </xf>
    <xf numFmtId="0" fontId="42" fillId="29" borderId="0" xfId="407" applyFont="1" applyFill="1" applyBorder="1" applyAlignment="1" applyProtection="1">
      <alignment horizontal="center" vertical="center" wrapText="1"/>
    </xf>
    <xf numFmtId="0" fontId="54" fillId="0" borderId="0" xfId="407" applyFont="1" applyFill="1" applyBorder="1" applyAlignment="1" applyProtection="1">
      <alignment vertical="center" wrapText="1"/>
    </xf>
    <xf numFmtId="49" fontId="54" fillId="0" borderId="0" xfId="415" applyNumberFormat="1" applyFont="1" applyFill="1" applyBorder="1" applyAlignment="1" applyProtection="1">
      <alignment horizontal="left" vertical="center" wrapText="1"/>
    </xf>
    <xf numFmtId="49" fontId="42" fillId="29" borderId="18" xfId="415" applyNumberFormat="1" applyFont="1" applyFill="1" applyBorder="1" applyAlignment="1" applyProtection="1">
      <alignment horizontal="center" vertical="center" wrapText="1"/>
    </xf>
    <xf numFmtId="49" fontId="42" fillId="29" borderId="13" xfId="415" applyNumberFormat="1" applyFont="1" applyFill="1" applyBorder="1" applyAlignment="1" applyProtection="1">
      <alignment horizontal="center" vertical="center" wrapText="1"/>
    </xf>
    <xf numFmtId="0" fontId="42" fillId="29" borderId="20" xfId="409" applyFont="1" applyFill="1" applyBorder="1" applyAlignment="1" applyProtection="1">
      <alignment vertical="center" wrapText="1"/>
    </xf>
    <xf numFmtId="0" fontId="42" fillId="29" borderId="21" xfId="409" applyFont="1" applyFill="1" applyBorder="1" applyAlignment="1" applyProtection="1">
      <alignment vertical="center" wrapText="1"/>
    </xf>
    <xf numFmtId="0" fontId="42" fillId="29" borderId="21" xfId="409" applyFont="1" applyFill="1" applyBorder="1" applyAlignment="1" applyProtection="1">
      <alignment horizontal="center" vertical="center" wrapText="1"/>
    </xf>
    <xf numFmtId="0" fontId="42" fillId="0" borderId="0" xfId="407" applyFont="1" applyFill="1" applyAlignment="1" applyProtection="1">
      <alignment horizontal="center" vertical="center" wrapText="1"/>
    </xf>
    <xf numFmtId="0" fontId="42" fillId="0" borderId="0" xfId="407" applyFont="1" applyAlignment="1" applyProtection="1">
      <alignment horizontal="center" vertical="center" wrapText="1"/>
    </xf>
    <xf numFmtId="0" fontId="42" fillId="0" borderId="0" xfId="407" applyFont="1" applyFill="1" applyAlignment="1" applyProtection="1">
      <alignment vertical="center" wrapText="1"/>
    </xf>
    <xf numFmtId="0" fontId="52" fillId="29" borderId="14" xfId="411" applyNumberFormat="1" applyFont="1" applyFill="1" applyBorder="1" applyAlignment="1" applyProtection="1">
      <alignment horizontal="center" vertical="center" wrapText="1"/>
    </xf>
    <xf numFmtId="0" fontId="54" fillId="0" borderId="0" xfId="407" applyFont="1" applyAlignment="1" applyProtection="1">
      <alignment vertical="center" wrapText="1"/>
    </xf>
    <xf numFmtId="0" fontId="54" fillId="0" borderId="0" xfId="407" applyFont="1" applyAlignment="1" applyProtection="1">
      <alignment horizontal="center" vertical="center" wrapText="1"/>
    </xf>
    <xf numFmtId="0" fontId="42" fillId="29" borderId="0" xfId="415" applyNumberFormat="1" applyFont="1" applyFill="1" applyBorder="1" applyAlignment="1" applyProtection="1">
      <alignment horizontal="center" vertical="center" wrapText="1"/>
    </xf>
    <xf numFmtId="0" fontId="47" fillId="30" borderId="19" xfId="409" applyFont="1" applyFill="1" applyBorder="1" applyAlignment="1" applyProtection="1">
      <alignment horizontal="center" vertical="center" wrapText="1"/>
      <protection locked="0"/>
    </xf>
    <xf numFmtId="0" fontId="42" fillId="29" borderId="22" xfId="409" applyFont="1" applyFill="1" applyBorder="1" applyAlignment="1" applyProtection="1">
      <alignment horizontal="center" vertical="center" wrapText="1"/>
    </xf>
    <xf numFmtId="0" fontId="42" fillId="29" borderId="13" xfId="409" applyFont="1" applyFill="1" applyBorder="1" applyAlignment="1" applyProtection="1">
      <alignment horizontal="center" vertical="center" wrapText="1"/>
    </xf>
    <xf numFmtId="49" fontId="42" fillId="0" borderId="0" xfId="404" applyNumberFormat="1" applyProtection="1">
      <alignment vertical="top"/>
    </xf>
    <xf numFmtId="0" fontId="57" fillId="0" borderId="0" xfId="407" applyFont="1" applyAlignment="1" applyProtection="1">
      <alignment vertical="center" wrapText="1"/>
    </xf>
    <xf numFmtId="49" fontId="54" fillId="0" borderId="0" xfId="415" applyNumberFormat="1" applyFont="1" applyAlignment="1" applyProtection="1">
      <alignment horizontal="center" vertical="center" wrapText="1"/>
    </xf>
    <xf numFmtId="49" fontId="54" fillId="0" borderId="0" xfId="415" applyNumberFormat="1" applyFont="1" applyAlignment="1" applyProtection="1">
      <alignment horizontal="center" vertical="center"/>
    </xf>
    <xf numFmtId="49" fontId="42" fillId="29" borderId="23" xfId="415" applyNumberFormat="1" applyFont="1" applyFill="1" applyBorder="1" applyAlignment="1" applyProtection="1">
      <alignment horizontal="center" vertical="center" wrapText="1"/>
    </xf>
    <xf numFmtId="0" fontId="42" fillId="30" borderId="24" xfId="415" applyNumberFormat="1" applyFont="1" applyFill="1" applyBorder="1" applyAlignment="1" applyProtection="1">
      <alignment horizontal="center" vertical="center" wrapText="1"/>
      <protection locked="0"/>
    </xf>
    <xf numFmtId="49" fontId="42" fillId="29" borderId="25" xfId="415" applyNumberFormat="1" applyFont="1" applyFill="1" applyBorder="1" applyAlignment="1" applyProtection="1">
      <alignment horizontal="center" vertical="center" wrapText="1"/>
    </xf>
    <xf numFmtId="0" fontId="42" fillId="29" borderId="26" xfId="415" applyNumberFormat="1" applyFont="1" applyFill="1" applyBorder="1" applyAlignment="1" applyProtection="1">
      <alignment horizontal="center" vertical="center" wrapText="1"/>
    </xf>
    <xf numFmtId="0" fontId="42" fillId="29" borderId="15" xfId="415" applyNumberFormat="1" applyFont="1" applyFill="1" applyBorder="1" applyAlignment="1" applyProtection="1">
      <alignment horizontal="center" vertical="center" wrapText="1"/>
    </xf>
    <xf numFmtId="0" fontId="42" fillId="29" borderId="27" xfId="415" applyNumberFormat="1" applyFont="1" applyFill="1" applyBorder="1" applyAlignment="1" applyProtection="1">
      <alignment horizontal="center" vertical="center" wrapText="1"/>
    </xf>
    <xf numFmtId="49" fontId="42" fillId="29" borderId="15" xfId="415" applyNumberFormat="1" applyFont="1" applyFill="1" applyBorder="1" applyAlignment="1" applyProtection="1">
      <alignment horizontal="center" vertical="center" wrapText="1"/>
    </xf>
    <xf numFmtId="0" fontId="42" fillId="29" borderId="23" xfId="407" applyFont="1" applyFill="1" applyBorder="1" applyAlignment="1" applyProtection="1">
      <alignment horizontal="center" vertical="center" wrapText="1"/>
    </xf>
    <xf numFmtId="49" fontId="42" fillId="30" borderId="28" xfId="415" applyNumberFormat="1" applyFont="1" applyFill="1" applyBorder="1" applyAlignment="1" applyProtection="1">
      <alignment horizontal="center" vertical="center" wrapText="1"/>
      <protection locked="0"/>
    </xf>
    <xf numFmtId="49" fontId="42" fillId="30" borderId="29" xfId="415" applyNumberFormat="1" applyFont="1" applyFill="1" applyBorder="1" applyAlignment="1" applyProtection="1">
      <alignment horizontal="center" vertical="center" wrapText="1"/>
      <protection locked="0"/>
    </xf>
    <xf numFmtId="49" fontId="42" fillId="30" borderId="29" xfId="409" applyNumberFormat="1" applyFont="1" applyFill="1" applyBorder="1" applyAlignment="1" applyProtection="1">
      <alignment horizontal="center" vertical="center" wrapText="1"/>
      <protection locked="0"/>
    </xf>
    <xf numFmtId="49" fontId="53" fillId="0" borderId="0" xfId="299" applyNumberFormat="1" applyFont="1" applyAlignment="1" applyProtection="1">
      <alignment horizontal="center" vertical="center"/>
    </xf>
    <xf numFmtId="49" fontId="42" fillId="25" borderId="30" xfId="415" applyNumberFormat="1" applyFont="1" applyFill="1" applyBorder="1" applyAlignment="1" applyProtection="1">
      <alignment horizontal="center" vertical="center" wrapText="1"/>
      <protection locked="0"/>
    </xf>
    <xf numFmtId="49" fontId="42" fillId="25" borderId="31" xfId="415" applyNumberFormat="1" applyFont="1" applyFill="1" applyBorder="1" applyAlignment="1" applyProtection="1">
      <alignment horizontal="center" vertical="center" wrapText="1"/>
      <protection locked="0"/>
    </xf>
    <xf numFmtId="49" fontId="42" fillId="25" borderId="24" xfId="415" applyNumberFormat="1" applyFont="1" applyFill="1" applyBorder="1" applyAlignment="1" applyProtection="1">
      <alignment horizontal="center" vertical="center" wrapText="1"/>
      <protection locked="0"/>
    </xf>
    <xf numFmtId="49" fontId="42" fillId="25" borderId="29" xfId="415" applyNumberFormat="1" applyFont="1" applyFill="1" applyBorder="1" applyAlignment="1" applyProtection="1">
      <alignment horizontal="center" vertical="center" wrapText="1"/>
      <protection locked="0"/>
    </xf>
    <xf numFmtId="14" fontId="54" fillId="0" borderId="0" xfId="415" applyNumberFormat="1" applyFont="1" applyFill="1" applyBorder="1" applyAlignment="1" applyProtection="1">
      <alignment horizontal="center" vertical="center" wrapText="1"/>
    </xf>
    <xf numFmtId="49" fontId="42" fillId="0" borderId="0" xfId="405" applyProtection="1">
      <alignment vertical="top"/>
    </xf>
    <xf numFmtId="49" fontId="42" fillId="0" borderId="0" xfId="405" applyBorder="1" applyProtection="1">
      <alignment vertical="top"/>
    </xf>
    <xf numFmtId="49" fontId="42" fillId="29" borderId="16" xfId="405" applyFill="1" applyBorder="1" applyProtection="1">
      <alignment vertical="top"/>
    </xf>
    <xf numFmtId="49" fontId="42" fillId="29" borderId="17" xfId="405" applyFill="1" applyBorder="1" applyProtection="1">
      <alignment vertical="top"/>
    </xf>
    <xf numFmtId="49" fontId="42" fillId="29" borderId="18" xfId="405" applyFill="1" applyBorder="1" applyProtection="1">
      <alignment vertical="top"/>
    </xf>
    <xf numFmtId="49" fontId="42" fillId="29" borderId="0" xfId="405" applyFill="1" applyBorder="1" applyProtection="1">
      <alignment vertical="top"/>
    </xf>
    <xf numFmtId="0" fontId="52" fillId="29" borderId="0" xfId="411" applyNumberFormat="1" applyFont="1" applyFill="1" applyBorder="1" applyAlignment="1" applyProtection="1">
      <alignment horizontal="center" vertical="center" wrapText="1"/>
    </xf>
    <xf numFmtId="49" fontId="42" fillId="29" borderId="14" xfId="405" applyFill="1" applyBorder="1" applyProtection="1">
      <alignment vertical="top"/>
    </xf>
    <xf numFmtId="49" fontId="42" fillId="29" borderId="20" xfId="405" applyFill="1" applyBorder="1" applyProtection="1">
      <alignment vertical="top"/>
    </xf>
    <xf numFmtId="49" fontId="42" fillId="29" borderId="21" xfId="405" applyFill="1" applyBorder="1" applyProtection="1">
      <alignment vertical="top"/>
    </xf>
    <xf numFmtId="49" fontId="42" fillId="29" borderId="32" xfId="405" applyFill="1" applyBorder="1" applyProtection="1">
      <alignment vertical="top"/>
    </xf>
    <xf numFmtId="49" fontId="42" fillId="0" borderId="0" xfId="403" applyFont="1" applyProtection="1">
      <alignment vertical="top"/>
    </xf>
    <xf numFmtId="49" fontId="42" fillId="0" borderId="0" xfId="403" applyFont="1" applyAlignment="1" applyProtection="1">
      <alignment horizontal="center" vertical="top"/>
    </xf>
    <xf numFmtId="0" fontId="42" fillId="0" borderId="0" xfId="413" applyFont="1" applyAlignment="1" applyProtection="1">
      <alignment horizontal="center" vertical="center"/>
    </xf>
    <xf numFmtId="49" fontId="47" fillId="29" borderId="12" xfId="403" applyFont="1" applyFill="1" applyBorder="1" applyAlignment="1" applyProtection="1">
      <alignment horizontal="center" vertical="center"/>
    </xf>
    <xf numFmtId="49" fontId="47" fillId="29" borderId="33" xfId="403" applyFont="1" applyFill="1" applyBorder="1" applyAlignment="1" applyProtection="1">
      <alignment horizontal="center" vertical="center"/>
    </xf>
    <xf numFmtId="49" fontId="47" fillId="29" borderId="34" xfId="403" applyFont="1" applyFill="1" applyBorder="1" applyAlignment="1" applyProtection="1">
      <alignment horizontal="center" vertical="center"/>
    </xf>
    <xf numFmtId="49" fontId="42" fillId="0" borderId="0" xfId="403" applyProtection="1">
      <alignment vertical="top"/>
    </xf>
    <xf numFmtId="49" fontId="47" fillId="0" borderId="0" xfId="403" applyFont="1" applyProtection="1">
      <alignment vertical="top"/>
    </xf>
    <xf numFmtId="0" fontId="60" fillId="31" borderId="35" xfId="410" applyFont="1" applyFill="1" applyBorder="1" applyProtection="1"/>
    <xf numFmtId="0" fontId="60" fillId="31" borderId="36" xfId="410" applyFont="1" applyFill="1" applyBorder="1" applyProtection="1"/>
    <xf numFmtId="0" fontId="59" fillId="31" borderId="36" xfId="299" applyFont="1" applyFill="1" applyBorder="1" applyAlignment="1" applyProtection="1">
      <alignment vertical="center"/>
    </xf>
    <xf numFmtId="0" fontId="60" fillId="31" borderId="31" xfId="410" applyFont="1" applyFill="1" applyBorder="1" applyAlignment="1" applyProtection="1">
      <alignment horizontal="center"/>
    </xf>
    <xf numFmtId="0" fontId="42" fillId="29" borderId="37" xfId="0" applyFont="1" applyFill="1" applyBorder="1" applyAlignment="1" applyProtection="1">
      <alignment horizontal="center" vertical="center"/>
    </xf>
    <xf numFmtId="0" fontId="42" fillId="0" borderId="0" xfId="0" applyFont="1" applyProtection="1"/>
    <xf numFmtId="0" fontId="47" fillId="0" borderId="0" xfId="0" applyFont="1" applyProtection="1"/>
    <xf numFmtId="0" fontId="42" fillId="29" borderId="16" xfId="0" applyFont="1" applyFill="1" applyBorder="1" applyProtection="1"/>
    <xf numFmtId="0" fontId="42" fillId="29" borderId="17" xfId="0" applyFont="1" applyFill="1" applyBorder="1" applyProtection="1"/>
    <xf numFmtId="0" fontId="42" fillId="29" borderId="38" xfId="0" applyFont="1" applyFill="1" applyBorder="1" applyProtection="1"/>
    <xf numFmtId="0" fontId="42" fillId="29" borderId="18" xfId="0" applyFont="1" applyFill="1" applyBorder="1" applyProtection="1"/>
    <xf numFmtId="0" fontId="47" fillId="29" borderId="0" xfId="0" applyFont="1" applyFill="1" applyBorder="1" applyAlignment="1" applyProtection="1">
      <alignment horizontal="center" wrapText="1"/>
    </xf>
    <xf numFmtId="0" fontId="47" fillId="29" borderId="14" xfId="0" applyFont="1" applyFill="1" applyBorder="1" applyAlignment="1" applyProtection="1">
      <alignment horizontal="center" wrapText="1"/>
    </xf>
    <xf numFmtId="0" fontId="47" fillId="0" borderId="0" xfId="0" applyFont="1" applyAlignment="1" applyProtection="1">
      <alignment horizontal="center" wrapText="1"/>
    </xf>
    <xf numFmtId="0" fontId="47" fillId="0" borderId="0" xfId="0" applyFont="1" applyAlignment="1" applyProtection="1"/>
    <xf numFmtId="0" fontId="42" fillId="0" borderId="0" xfId="0" applyFont="1" applyAlignment="1" applyProtection="1">
      <alignment wrapText="1"/>
    </xf>
    <xf numFmtId="0" fontId="42" fillId="29" borderId="18" xfId="0" applyFont="1" applyFill="1" applyBorder="1" applyAlignment="1" applyProtection="1">
      <alignment wrapText="1"/>
    </xf>
    <xf numFmtId="0" fontId="47" fillId="29" borderId="14" xfId="0" applyFont="1" applyFill="1" applyBorder="1" applyAlignment="1" applyProtection="1">
      <alignment horizontal="center" vertical="center" wrapText="1"/>
    </xf>
    <xf numFmtId="0" fontId="47" fillId="0" borderId="0" xfId="0" applyFont="1" applyAlignment="1" applyProtection="1">
      <alignment horizontal="center" vertical="center" wrapText="1"/>
    </xf>
    <xf numFmtId="0" fontId="47" fillId="0" borderId="0" xfId="0" applyFont="1" applyAlignment="1" applyProtection="1">
      <alignment wrapText="1"/>
    </xf>
    <xf numFmtId="0" fontId="47" fillId="29" borderId="25" xfId="0" applyFont="1" applyFill="1" applyBorder="1" applyAlignment="1" applyProtection="1">
      <alignment horizontal="center" vertical="center" wrapText="1"/>
    </xf>
    <xf numFmtId="0" fontId="47" fillId="29" borderId="39" xfId="0" applyFont="1" applyFill="1" applyBorder="1" applyAlignment="1" applyProtection="1">
      <alignment horizontal="center" vertical="center" wrapText="1"/>
    </xf>
    <xf numFmtId="0" fontId="47" fillId="29" borderId="19" xfId="0" applyFont="1" applyFill="1" applyBorder="1" applyAlignment="1" applyProtection="1">
      <alignment horizontal="center" vertical="center" wrapText="1"/>
    </xf>
    <xf numFmtId="0" fontId="58" fillId="29" borderId="40" xfId="0" applyFont="1" applyFill="1" applyBorder="1" applyAlignment="1" applyProtection="1">
      <alignment horizontal="center" vertical="center" wrapText="1"/>
    </xf>
    <xf numFmtId="0" fontId="58" fillId="29" borderId="41" xfId="0" applyFont="1" applyFill="1" applyBorder="1" applyAlignment="1" applyProtection="1">
      <alignment horizontal="center" vertical="center" wrapText="1"/>
    </xf>
    <xf numFmtId="0" fontId="58" fillId="29" borderId="42" xfId="0" applyFont="1" applyFill="1" applyBorder="1" applyAlignment="1" applyProtection="1">
      <alignment horizontal="center" vertical="center" wrapText="1"/>
    </xf>
    <xf numFmtId="0" fontId="42" fillId="0" borderId="0" xfId="0" applyFont="1" applyAlignment="1" applyProtection="1">
      <alignment horizontal="right" vertical="top"/>
    </xf>
    <xf numFmtId="0" fontId="42" fillId="29" borderId="18" xfId="0" applyFont="1" applyFill="1" applyBorder="1" applyAlignment="1" applyProtection="1">
      <alignment horizontal="right" vertical="top"/>
    </xf>
    <xf numFmtId="0" fontId="42" fillId="29" borderId="43" xfId="0" applyFont="1" applyFill="1" applyBorder="1" applyAlignment="1" applyProtection="1">
      <alignment horizontal="center" vertical="center"/>
    </xf>
    <xf numFmtId="0" fontId="42" fillId="29" borderId="44" xfId="0" applyFont="1" applyFill="1" applyBorder="1" applyAlignment="1" applyProtection="1">
      <alignment vertical="center" wrapText="1"/>
    </xf>
    <xf numFmtId="0" fontId="42" fillId="29" borderId="14" xfId="0" applyFont="1" applyFill="1" applyBorder="1" applyProtection="1"/>
    <xf numFmtId="0" fontId="42" fillId="29" borderId="13" xfId="0" applyFont="1" applyFill="1" applyBorder="1" applyAlignment="1" applyProtection="1">
      <alignment vertical="center" wrapText="1"/>
    </xf>
    <xf numFmtId="0" fontId="42" fillId="29" borderId="27" xfId="0" applyFont="1" applyFill="1" applyBorder="1" applyAlignment="1" applyProtection="1">
      <alignment horizontal="center" vertical="center"/>
    </xf>
    <xf numFmtId="0" fontId="42" fillId="29" borderId="23" xfId="0" applyFont="1" applyFill="1" applyBorder="1" applyAlignment="1" applyProtection="1">
      <alignment vertical="center" wrapText="1"/>
    </xf>
    <xf numFmtId="0" fontId="42" fillId="29" borderId="20" xfId="0" applyFont="1" applyFill="1" applyBorder="1" applyAlignment="1" applyProtection="1">
      <alignment horizontal="right" vertical="top"/>
    </xf>
    <xf numFmtId="0" fontId="42" fillId="29" borderId="21" xfId="0" applyFont="1" applyFill="1" applyBorder="1" applyAlignment="1" applyProtection="1">
      <alignment horizontal="right" vertical="top"/>
    </xf>
    <xf numFmtId="0" fontId="42" fillId="29" borderId="21" xfId="0" applyFont="1" applyFill="1" applyBorder="1" applyAlignment="1" applyProtection="1">
      <alignment wrapText="1"/>
    </xf>
    <xf numFmtId="0" fontId="42" fillId="29" borderId="21" xfId="0" applyFont="1" applyFill="1" applyBorder="1" applyProtection="1"/>
    <xf numFmtId="0" fontId="42" fillId="29" borderId="32" xfId="0" applyFont="1" applyFill="1" applyBorder="1" applyProtection="1"/>
    <xf numFmtId="0" fontId="42" fillId="0" borderId="0" xfId="0" applyFont="1" applyBorder="1" applyAlignment="1" applyProtection="1">
      <alignment wrapText="1"/>
    </xf>
    <xf numFmtId="0" fontId="42" fillId="0" borderId="0" xfId="0" applyFont="1" applyFill="1" applyBorder="1" applyProtection="1"/>
    <xf numFmtId="0" fontId="42" fillId="29" borderId="45" xfId="0" applyFont="1" applyFill="1" applyBorder="1" applyAlignment="1" applyProtection="1">
      <alignment vertical="center" wrapText="1"/>
    </xf>
    <xf numFmtId="0" fontId="59" fillId="29" borderId="0" xfId="299" applyFont="1" applyFill="1" applyAlignment="1" applyProtection="1"/>
    <xf numFmtId="49" fontId="42" fillId="29" borderId="37" xfId="0" applyNumberFormat="1" applyFont="1" applyFill="1" applyBorder="1" applyAlignment="1" applyProtection="1">
      <alignment horizontal="center" vertical="center"/>
    </xf>
    <xf numFmtId="0" fontId="42" fillId="29" borderId="46" xfId="0" applyFont="1" applyFill="1" applyBorder="1" applyAlignment="1" applyProtection="1">
      <alignment horizontal="center" vertical="center" wrapText="1"/>
    </xf>
    <xf numFmtId="4" fontId="42" fillId="26" borderId="24" xfId="0" applyNumberFormat="1" applyFont="1" applyFill="1" applyBorder="1" applyAlignment="1" applyProtection="1">
      <alignment horizontal="center" vertical="center"/>
    </xf>
    <xf numFmtId="49" fontId="42" fillId="29" borderId="43" xfId="0" applyNumberFormat="1" applyFont="1" applyFill="1" applyBorder="1" applyAlignment="1" applyProtection="1">
      <alignment horizontal="center" vertical="center"/>
    </xf>
    <xf numFmtId="0" fontId="42" fillId="29" borderId="16" xfId="0" applyFont="1" applyFill="1" applyBorder="1" applyAlignment="1" applyProtection="1">
      <alignment horizontal="center" vertical="center" wrapText="1"/>
    </xf>
    <xf numFmtId="0" fontId="42" fillId="0" borderId="0" xfId="0" applyFont="1" applyBorder="1" applyProtection="1"/>
    <xf numFmtId="49" fontId="42" fillId="29" borderId="27" xfId="0" applyNumberFormat="1" applyFont="1" applyFill="1" applyBorder="1" applyAlignment="1" applyProtection="1">
      <alignment horizontal="center" vertical="center"/>
    </xf>
    <xf numFmtId="0" fontId="42" fillId="29" borderId="47" xfId="0" applyFont="1" applyFill="1" applyBorder="1" applyAlignment="1" applyProtection="1">
      <alignment horizontal="center" vertical="center" wrapText="1"/>
    </xf>
    <xf numFmtId="0" fontId="42" fillId="29" borderId="20" xfId="0" applyFont="1" applyFill="1" applyBorder="1" applyProtection="1"/>
    <xf numFmtId="4" fontId="42" fillId="25" borderId="24" xfId="0" applyNumberFormat="1" applyFont="1" applyFill="1" applyBorder="1" applyAlignment="1" applyProtection="1">
      <alignment horizontal="center" vertical="center"/>
      <protection locked="0"/>
    </xf>
    <xf numFmtId="4" fontId="42" fillId="25" borderId="48" xfId="0" applyNumberFormat="1" applyFont="1" applyFill="1" applyBorder="1" applyAlignment="1" applyProtection="1">
      <alignment horizontal="center" vertical="center"/>
      <protection locked="0"/>
    </xf>
    <xf numFmtId="49" fontId="42" fillId="25" borderId="48" xfId="0" applyNumberFormat="1" applyFont="1" applyFill="1" applyBorder="1" applyAlignment="1" applyProtection="1">
      <alignment horizontal="center" vertical="center"/>
      <protection locked="0"/>
    </xf>
    <xf numFmtId="4" fontId="42" fillId="25" borderId="49" xfId="0" applyNumberFormat="1" applyFont="1" applyFill="1" applyBorder="1" applyAlignment="1" applyProtection="1">
      <alignment horizontal="center" vertical="center"/>
      <protection locked="0"/>
    </xf>
    <xf numFmtId="3" fontId="42" fillId="25" borderId="24" xfId="0" applyNumberFormat="1" applyFont="1" applyFill="1" applyBorder="1" applyAlignment="1" applyProtection="1">
      <alignment horizontal="center" vertical="center"/>
      <protection locked="0"/>
    </xf>
    <xf numFmtId="4" fontId="42" fillId="25" borderId="29" xfId="0" applyNumberFormat="1" applyFont="1" applyFill="1" applyBorder="1" applyAlignment="1" applyProtection="1">
      <alignment horizontal="center" vertical="center"/>
      <protection locked="0"/>
    </xf>
    <xf numFmtId="49" fontId="42" fillId="0" borderId="0" xfId="406" applyProtection="1">
      <alignment vertical="top"/>
    </xf>
    <xf numFmtId="3" fontId="42" fillId="25" borderId="49" xfId="0" applyNumberFormat="1" applyFont="1" applyFill="1" applyBorder="1" applyAlignment="1" applyProtection="1">
      <alignment horizontal="center" vertical="center"/>
      <protection locked="0"/>
    </xf>
    <xf numFmtId="0" fontId="42" fillId="27" borderId="15" xfId="0" applyFont="1" applyFill="1" applyBorder="1" applyAlignment="1" applyProtection="1">
      <alignment horizontal="center" vertical="center"/>
    </xf>
    <xf numFmtId="0" fontId="42" fillId="27" borderId="50" xfId="0" applyNumberFormat="1" applyFont="1" applyFill="1" applyBorder="1" applyAlignment="1" applyProtection="1">
      <alignment horizontal="left" vertical="center" wrapText="1"/>
    </xf>
    <xf numFmtId="0" fontId="59" fillId="32" borderId="28" xfId="299" applyFont="1" applyFill="1" applyBorder="1" applyAlignment="1" applyProtection="1">
      <alignment horizontal="center" vertical="center"/>
    </xf>
    <xf numFmtId="0" fontId="42" fillId="29" borderId="13" xfId="0" applyNumberFormat="1" applyFont="1" applyFill="1" applyBorder="1" applyAlignment="1" applyProtection="1">
      <alignment horizontal="left" vertical="center" wrapText="1"/>
    </xf>
    <xf numFmtId="0" fontId="59" fillId="32" borderId="24" xfId="299" applyFont="1" applyFill="1" applyBorder="1" applyAlignment="1" applyProtection="1">
      <alignment horizontal="center" vertical="center"/>
    </xf>
    <xf numFmtId="0" fontId="42" fillId="27" borderId="37" xfId="0" applyFont="1" applyFill="1" applyBorder="1" applyAlignment="1" applyProtection="1">
      <alignment horizontal="center" vertical="center"/>
    </xf>
    <xf numFmtId="0" fontId="42" fillId="27" borderId="13" xfId="0" applyNumberFormat="1" applyFont="1" applyFill="1" applyBorder="1" applyAlignment="1" applyProtection="1">
      <alignment horizontal="left" vertical="center" wrapText="1"/>
    </xf>
    <xf numFmtId="0" fontId="42" fillId="27" borderId="27" xfId="0" applyFont="1" applyFill="1" applyBorder="1" applyAlignment="1" applyProtection="1">
      <alignment horizontal="center" vertical="center"/>
    </xf>
    <xf numFmtId="0" fontId="59" fillId="32" borderId="29" xfId="299" applyFont="1" applyFill="1" applyBorder="1" applyAlignment="1" applyProtection="1">
      <alignment horizontal="center" vertical="center"/>
    </xf>
    <xf numFmtId="0" fontId="59" fillId="0" borderId="0" xfId="299" applyFont="1" applyAlignment="1" applyProtection="1"/>
    <xf numFmtId="0" fontId="0" fillId="29" borderId="51" xfId="0" applyFill="1" applyBorder="1"/>
    <xf numFmtId="0" fontId="59" fillId="29" borderId="51" xfId="299" applyFont="1" applyFill="1" applyBorder="1" applyAlignment="1" applyProtection="1">
      <alignment horizontal="center" vertical="center"/>
    </xf>
    <xf numFmtId="0" fontId="61" fillId="0" borderId="0" xfId="0" applyFont="1" applyFill="1" applyBorder="1" applyAlignment="1" applyProtection="1">
      <alignment horizontal="center" wrapText="1"/>
    </xf>
    <xf numFmtId="0" fontId="47" fillId="33" borderId="0" xfId="0" applyFont="1" applyFill="1" applyBorder="1" applyAlignment="1" applyProtection="1">
      <alignment horizontal="center" vertical="center" wrapText="1"/>
    </xf>
    <xf numFmtId="0" fontId="47" fillId="29" borderId="0" xfId="0" applyFont="1" applyFill="1" applyBorder="1" applyAlignment="1" applyProtection="1">
      <alignment horizontal="center" vertical="center" wrapText="1"/>
    </xf>
    <xf numFmtId="0" fontId="58" fillId="29" borderId="0" xfId="0" applyFont="1" applyFill="1" applyBorder="1" applyAlignment="1" applyProtection="1">
      <alignment horizontal="center" vertical="center" wrapText="1"/>
    </xf>
    <xf numFmtId="0" fontId="42" fillId="0" borderId="13" xfId="0" applyFont="1" applyFill="1" applyBorder="1" applyAlignment="1" applyProtection="1">
      <alignment vertical="center" wrapText="1"/>
    </xf>
    <xf numFmtId="0" fontId="42" fillId="0" borderId="13" xfId="0" applyFont="1" applyFill="1" applyBorder="1" applyAlignment="1" applyProtection="1">
      <alignment horizontal="left" vertical="center" wrapText="1" indent="2"/>
    </xf>
    <xf numFmtId="2" fontId="42" fillId="25" borderId="46" xfId="0" applyNumberFormat="1" applyFont="1" applyFill="1" applyBorder="1" applyAlignment="1" applyProtection="1">
      <alignment horizontal="center" vertical="center"/>
      <protection locked="0"/>
    </xf>
    <xf numFmtId="0" fontId="42" fillId="29" borderId="13" xfId="0" applyFont="1" applyFill="1" applyBorder="1" applyAlignment="1" applyProtection="1">
      <alignment horizontal="left" vertical="center" wrapText="1" indent="1"/>
    </xf>
    <xf numFmtId="0" fontId="42" fillId="0" borderId="0" xfId="0" applyFont="1" applyFill="1" applyProtection="1"/>
    <xf numFmtId="0" fontId="60" fillId="31" borderId="0" xfId="410" applyFont="1" applyFill="1" applyBorder="1" applyAlignment="1" applyProtection="1">
      <alignment horizontal="center"/>
    </xf>
    <xf numFmtId="49" fontId="42" fillId="29" borderId="52" xfId="0" applyNumberFormat="1" applyFont="1" applyFill="1" applyBorder="1" applyAlignment="1" applyProtection="1">
      <alignment horizontal="center" vertical="center"/>
    </xf>
    <xf numFmtId="0" fontId="42" fillId="29" borderId="40" xfId="0" applyFont="1" applyFill="1" applyBorder="1" applyAlignment="1" applyProtection="1">
      <alignment horizontal="center" vertical="center"/>
    </xf>
    <xf numFmtId="0" fontId="42" fillId="29" borderId="41" xfId="0" applyFont="1" applyFill="1" applyBorder="1" applyAlignment="1" applyProtection="1">
      <alignment vertical="center" wrapText="1"/>
    </xf>
    <xf numFmtId="0" fontId="42" fillId="29" borderId="52" xfId="0" applyFont="1" applyFill="1" applyBorder="1" applyAlignment="1" applyProtection="1">
      <alignment horizontal="center" vertical="center"/>
    </xf>
    <xf numFmtId="49" fontId="42" fillId="25" borderId="46" xfId="0" applyNumberFormat="1" applyFont="1" applyFill="1" applyBorder="1" applyAlignment="1" applyProtection="1">
      <alignment horizontal="center" vertical="center" wrapText="1" shrinkToFit="1"/>
      <protection locked="0"/>
    </xf>
    <xf numFmtId="49" fontId="42" fillId="25" borderId="21" xfId="0" applyNumberFormat="1" applyFont="1" applyFill="1" applyBorder="1" applyAlignment="1" applyProtection="1">
      <alignment horizontal="center" vertical="center"/>
      <protection locked="0"/>
    </xf>
    <xf numFmtId="49" fontId="42" fillId="25" borderId="36" xfId="0" applyNumberFormat="1" applyFont="1" applyFill="1" applyBorder="1" applyAlignment="1" applyProtection="1">
      <alignment horizontal="center" vertical="center"/>
      <protection locked="0"/>
    </xf>
    <xf numFmtId="2" fontId="42" fillId="25" borderId="36" xfId="0" applyNumberFormat="1" applyFont="1" applyFill="1" applyBorder="1" applyAlignment="1" applyProtection="1">
      <alignment horizontal="center" vertical="center"/>
      <protection locked="0"/>
    </xf>
    <xf numFmtId="4" fontId="42" fillId="26" borderId="46" xfId="0" applyNumberFormat="1" applyFont="1" applyFill="1" applyBorder="1" applyAlignment="1" applyProtection="1">
      <alignment horizontal="center" vertical="center"/>
    </xf>
    <xf numFmtId="4" fontId="42" fillId="25" borderId="36" xfId="0" applyNumberFormat="1" applyFont="1" applyFill="1" applyBorder="1" applyAlignment="1" applyProtection="1">
      <alignment horizontal="center" vertical="center"/>
      <protection locked="0"/>
    </xf>
    <xf numFmtId="0" fontId="42" fillId="30" borderId="45" xfId="0" applyFont="1" applyFill="1" applyBorder="1" applyAlignment="1" applyProtection="1">
      <alignment horizontal="left" vertical="center" wrapText="1" indent="1"/>
      <protection locked="0"/>
    </xf>
    <xf numFmtId="4" fontId="42" fillId="26" borderId="16" xfId="0" applyNumberFormat="1" applyFont="1" applyFill="1" applyBorder="1" applyAlignment="1" applyProtection="1">
      <alignment horizontal="center" vertical="center"/>
    </xf>
    <xf numFmtId="0" fontId="60" fillId="31" borderId="36" xfId="410" applyFont="1" applyFill="1" applyBorder="1" applyAlignment="1" applyProtection="1">
      <alignment horizontal="center"/>
    </xf>
    <xf numFmtId="4" fontId="42" fillId="26" borderId="20" xfId="0" applyNumberFormat="1" applyFont="1" applyFill="1" applyBorder="1" applyAlignment="1" applyProtection="1">
      <alignment horizontal="center" vertical="center"/>
    </xf>
    <xf numFmtId="4" fontId="42" fillId="25" borderId="17" xfId="0" applyNumberFormat="1" applyFont="1" applyFill="1" applyBorder="1" applyAlignment="1" applyProtection="1">
      <alignment horizontal="center" vertical="center"/>
      <protection locked="0"/>
    </xf>
    <xf numFmtId="4" fontId="42" fillId="26" borderId="47" xfId="0" applyNumberFormat="1" applyFont="1" applyFill="1" applyBorder="1" applyAlignment="1" applyProtection="1">
      <alignment horizontal="center" vertical="center"/>
    </xf>
    <xf numFmtId="0" fontId="42" fillId="29" borderId="0" xfId="0" applyFont="1" applyFill="1" applyBorder="1" applyProtection="1"/>
    <xf numFmtId="49" fontId="42" fillId="0" borderId="37" xfId="0" applyNumberFormat="1" applyFont="1" applyFill="1" applyBorder="1" applyAlignment="1" applyProtection="1">
      <alignment horizontal="center" vertical="center"/>
    </xf>
    <xf numFmtId="49" fontId="42" fillId="0" borderId="43" xfId="0" applyNumberFormat="1" applyFont="1" applyFill="1" applyBorder="1" applyAlignment="1" applyProtection="1">
      <alignment horizontal="center" vertical="center"/>
    </xf>
    <xf numFmtId="49" fontId="42" fillId="0" borderId="52" xfId="0" applyNumberFormat="1" applyFont="1" applyFill="1" applyBorder="1" applyAlignment="1" applyProtection="1">
      <alignment horizontal="center" vertical="center"/>
    </xf>
    <xf numFmtId="49" fontId="42" fillId="0" borderId="27" xfId="0" applyNumberFormat="1" applyFont="1" applyFill="1" applyBorder="1" applyAlignment="1" applyProtection="1">
      <alignment horizontal="center" vertical="center"/>
    </xf>
    <xf numFmtId="0" fontId="42" fillId="29" borderId="36" xfId="0" applyFont="1" applyFill="1" applyBorder="1" applyProtection="1"/>
    <xf numFmtId="0" fontId="42" fillId="0" borderId="21" xfId="0" applyFont="1" applyBorder="1" applyProtection="1"/>
    <xf numFmtId="0" fontId="58" fillId="29" borderId="25" xfId="0" applyFont="1" applyFill="1" applyBorder="1" applyAlignment="1" applyProtection="1">
      <alignment horizontal="center" vertical="center" wrapText="1"/>
    </xf>
    <xf numFmtId="0" fontId="58" fillId="29" borderId="39" xfId="0" applyFont="1" applyFill="1" applyBorder="1" applyAlignment="1" applyProtection="1">
      <alignment horizontal="center" vertical="center" wrapText="1"/>
    </xf>
    <xf numFmtId="0" fontId="42" fillId="29" borderId="25" xfId="409" applyFont="1" applyFill="1" applyBorder="1" applyAlignment="1" applyProtection="1">
      <alignment horizontal="center" vertical="center" wrapText="1"/>
    </xf>
    <xf numFmtId="0" fontId="42" fillId="29" borderId="0" xfId="407" applyFont="1" applyFill="1" applyBorder="1" applyAlignment="1" applyProtection="1">
      <alignment vertical="center" wrapText="1"/>
    </xf>
    <xf numFmtId="0" fontId="42" fillId="33" borderId="38" xfId="407" applyFont="1" applyFill="1" applyBorder="1" applyAlignment="1" applyProtection="1">
      <alignment vertical="center" wrapText="1"/>
    </xf>
    <xf numFmtId="0" fontId="42" fillId="33" borderId="14" xfId="407" applyFont="1" applyFill="1" applyBorder="1" applyAlignment="1" applyProtection="1">
      <alignment vertical="center" wrapText="1"/>
    </xf>
    <xf numFmtId="0" fontId="42" fillId="33" borderId="32" xfId="407" applyFont="1" applyFill="1" applyBorder="1" applyAlignment="1" applyProtection="1">
      <alignment vertical="center" wrapText="1"/>
    </xf>
    <xf numFmtId="49" fontId="42" fillId="29" borderId="0" xfId="415" applyNumberFormat="1" applyFont="1" applyFill="1" applyBorder="1" applyAlignment="1" applyProtection="1">
      <alignment horizontal="center" vertical="center" wrapText="1"/>
    </xf>
    <xf numFmtId="0" fontId="47" fillId="29" borderId="33" xfId="387" applyFont="1" applyFill="1" applyBorder="1" applyAlignment="1" applyProtection="1">
      <alignment horizontal="center" vertical="center" wrapText="1"/>
    </xf>
    <xf numFmtId="49" fontId="42" fillId="25" borderId="24" xfId="387" applyNumberFormat="1" applyFont="1" applyFill="1" applyBorder="1" applyAlignment="1" applyProtection="1">
      <alignment vertical="center" wrapText="1"/>
      <protection locked="0"/>
    </xf>
    <xf numFmtId="14" fontId="42" fillId="25" borderId="13" xfId="387" applyNumberFormat="1" applyFont="1" applyFill="1" applyBorder="1" applyAlignment="1" applyProtection="1">
      <alignment vertical="center" wrapText="1"/>
      <protection locked="0"/>
    </xf>
    <xf numFmtId="49" fontId="42" fillId="25" borderId="13" xfId="387" applyNumberFormat="1" applyFont="1" applyFill="1" applyBorder="1" applyAlignment="1" applyProtection="1">
      <alignment vertical="center" wrapText="1" shrinkToFit="1" readingOrder="1"/>
      <protection locked="0"/>
    </xf>
    <xf numFmtId="49" fontId="42" fillId="25" borderId="13" xfId="387" applyNumberFormat="1" applyFont="1" applyFill="1" applyBorder="1" applyAlignment="1" applyProtection="1">
      <alignment vertical="center" wrapText="1"/>
      <protection locked="0"/>
    </xf>
    <xf numFmtId="0" fontId="59" fillId="33" borderId="0" xfId="299" applyFont="1" applyFill="1" applyBorder="1" applyAlignment="1" applyProtection="1"/>
    <xf numFmtId="0" fontId="42" fillId="33" borderId="18" xfId="0" applyFont="1" applyFill="1" applyBorder="1" applyAlignment="1" applyProtection="1">
      <alignment horizontal="right" vertical="top"/>
    </xf>
    <xf numFmtId="0" fontId="42" fillId="33" borderId="18" xfId="0" applyFont="1" applyFill="1" applyBorder="1" applyProtection="1"/>
    <xf numFmtId="0" fontId="42" fillId="33" borderId="20" xfId="0" applyFont="1" applyFill="1" applyBorder="1" applyProtection="1"/>
    <xf numFmtId="0" fontId="42" fillId="33" borderId="21" xfId="0" applyFont="1" applyFill="1" applyBorder="1" applyProtection="1"/>
    <xf numFmtId="0" fontId="42" fillId="33" borderId="32" xfId="0" applyFont="1" applyFill="1" applyBorder="1" applyProtection="1"/>
    <xf numFmtId="49" fontId="42" fillId="0" borderId="24" xfId="0" applyNumberFormat="1" applyFont="1" applyFill="1" applyBorder="1" applyAlignment="1" applyProtection="1">
      <alignment horizontal="center" vertical="center" wrapText="1" shrinkToFit="1"/>
    </xf>
    <xf numFmtId="49" fontId="42" fillId="0" borderId="24" xfId="0" applyNumberFormat="1" applyFont="1" applyFill="1" applyBorder="1" applyAlignment="1" applyProtection="1">
      <alignment horizontal="center" vertical="center"/>
    </xf>
    <xf numFmtId="2" fontId="42" fillId="0" borderId="24" xfId="0" applyNumberFormat="1" applyFont="1" applyFill="1" applyBorder="1" applyAlignment="1" applyProtection="1">
      <alignment horizontal="center" vertical="center"/>
    </xf>
    <xf numFmtId="49" fontId="60" fillId="31" borderId="35" xfId="410" applyNumberFormat="1" applyFont="1" applyFill="1" applyBorder="1" applyProtection="1"/>
    <xf numFmtId="3" fontId="42" fillId="25" borderId="42" xfId="0" applyNumberFormat="1" applyFont="1" applyFill="1" applyBorder="1" applyAlignment="1" applyProtection="1">
      <alignment horizontal="center" vertical="center"/>
      <protection locked="0"/>
    </xf>
    <xf numFmtId="49" fontId="42" fillId="25" borderId="48" xfId="0" applyNumberFormat="1" applyFont="1" applyFill="1" applyBorder="1" applyAlignment="1" applyProtection="1">
      <alignment horizontal="center" vertical="center" wrapText="1"/>
      <protection locked="0"/>
    </xf>
    <xf numFmtId="0" fontId="42" fillId="30" borderId="19" xfId="407" applyFont="1" applyFill="1" applyBorder="1" applyAlignment="1" applyProtection="1">
      <alignment horizontal="center" vertical="center" wrapText="1"/>
      <protection locked="0"/>
    </xf>
    <xf numFmtId="0" fontId="47" fillId="29" borderId="34" xfId="387" applyFont="1" applyFill="1" applyBorder="1" applyAlignment="1" applyProtection="1">
      <alignment horizontal="center" vertical="center" wrapText="1"/>
    </xf>
    <xf numFmtId="0" fontId="59" fillId="0" borderId="0" xfId="299" applyFont="1" applyAlignment="1" applyProtection="1">
      <alignment vertical="center"/>
    </xf>
    <xf numFmtId="49" fontId="47" fillId="25" borderId="36" xfId="0" applyNumberFormat="1" applyFont="1" applyFill="1" applyBorder="1" applyAlignment="1" applyProtection="1">
      <alignment horizontal="center" vertical="center"/>
      <protection locked="0"/>
    </xf>
    <xf numFmtId="0" fontId="59" fillId="29" borderId="14" xfId="299" applyFont="1" applyFill="1" applyBorder="1" applyAlignment="1" applyProtection="1">
      <alignment horizontal="center" vertical="center"/>
    </xf>
    <xf numFmtId="0" fontId="42" fillId="0" borderId="45" xfId="0" applyFont="1" applyFill="1" applyBorder="1" applyAlignment="1" applyProtection="1">
      <alignment horizontal="left" vertical="center" wrapText="1" indent="1"/>
    </xf>
    <xf numFmtId="0" fontId="42" fillId="0" borderId="13" xfId="0" applyFont="1" applyFill="1" applyBorder="1" applyAlignment="1" applyProtection="1">
      <alignment horizontal="left" vertical="center" wrapText="1"/>
    </xf>
    <xf numFmtId="0" fontId="47" fillId="0" borderId="45" xfId="0" applyFont="1" applyFill="1" applyBorder="1" applyAlignment="1" applyProtection="1">
      <alignment horizontal="left" vertical="center" wrapText="1"/>
    </xf>
    <xf numFmtId="0" fontId="42" fillId="0" borderId="45" xfId="0" applyFont="1" applyFill="1" applyBorder="1" applyAlignment="1" applyProtection="1">
      <alignment horizontal="left" vertical="center" wrapText="1"/>
    </xf>
    <xf numFmtId="0" fontId="42" fillId="0" borderId="23" xfId="0" applyFont="1" applyFill="1" applyBorder="1" applyAlignment="1" applyProtection="1">
      <alignment horizontal="left" vertical="center" wrapText="1"/>
    </xf>
    <xf numFmtId="0" fontId="42" fillId="0" borderId="44" xfId="0" applyFont="1" applyFill="1" applyBorder="1" applyAlignment="1" applyProtection="1">
      <alignment horizontal="left" vertical="center" wrapText="1"/>
    </xf>
    <xf numFmtId="49" fontId="42" fillId="25" borderId="53" xfId="0" applyNumberFormat="1" applyFont="1" applyFill="1" applyBorder="1" applyAlignment="1" applyProtection="1">
      <alignment horizontal="center" vertical="center" wrapText="1"/>
      <protection locked="0"/>
    </xf>
    <xf numFmtId="49" fontId="42" fillId="0" borderId="54" xfId="0" applyNumberFormat="1" applyFont="1" applyFill="1" applyBorder="1" applyAlignment="1" applyProtection="1">
      <alignment horizontal="center" vertical="center"/>
    </xf>
    <xf numFmtId="2" fontId="42" fillId="0" borderId="54" xfId="0" applyNumberFormat="1" applyFont="1" applyFill="1" applyBorder="1" applyAlignment="1" applyProtection="1">
      <alignment horizontal="center" vertical="center"/>
    </xf>
    <xf numFmtId="4" fontId="42" fillId="25" borderId="54" xfId="0" applyNumberFormat="1" applyFont="1" applyFill="1" applyBorder="1" applyAlignment="1" applyProtection="1">
      <alignment horizontal="center" vertical="center"/>
      <protection locked="0"/>
    </xf>
    <xf numFmtId="0" fontId="60" fillId="31" borderId="55" xfId="410" applyFont="1" applyFill="1" applyBorder="1" applyAlignment="1" applyProtection="1">
      <alignment horizontal="center"/>
    </xf>
    <xf numFmtId="4" fontId="42" fillId="26" borderId="54" xfId="0" applyNumberFormat="1" applyFont="1" applyFill="1" applyBorder="1" applyAlignment="1" applyProtection="1">
      <alignment horizontal="center" vertical="center"/>
    </xf>
    <xf numFmtId="4" fontId="42" fillId="25" borderId="56" xfId="0" applyNumberFormat="1" applyFont="1" applyFill="1" applyBorder="1" applyAlignment="1" applyProtection="1">
      <alignment horizontal="center" vertical="center"/>
      <protection locked="0"/>
    </xf>
    <xf numFmtId="0" fontId="59" fillId="29" borderId="21" xfId="299" applyFont="1" applyFill="1" applyBorder="1" applyAlignment="1" applyProtection="1">
      <alignment horizontal="center" vertical="center"/>
    </xf>
    <xf numFmtId="0" fontId="47" fillId="29" borderId="12" xfId="0" applyFont="1" applyFill="1" applyBorder="1" applyAlignment="1" applyProtection="1">
      <alignment horizontal="center" vertical="center" wrapText="1"/>
    </xf>
    <xf numFmtId="0" fontId="47" fillId="29" borderId="33" xfId="0" applyFont="1" applyFill="1" applyBorder="1" applyAlignment="1" applyProtection="1">
      <alignment horizontal="center" vertical="center" wrapText="1"/>
    </xf>
    <xf numFmtId="0" fontId="47" fillId="29" borderId="57" xfId="0" applyFont="1" applyFill="1" applyBorder="1" applyAlignment="1" applyProtection="1">
      <alignment horizontal="center" vertical="center" wrapText="1"/>
    </xf>
    <xf numFmtId="0" fontId="47" fillId="29" borderId="34" xfId="0" applyFont="1" applyFill="1" applyBorder="1" applyAlignment="1" applyProtection="1">
      <alignment horizontal="center" vertical="center" wrapText="1"/>
    </xf>
    <xf numFmtId="49" fontId="42" fillId="25" borderId="20" xfId="0" applyNumberFormat="1" applyFont="1" applyFill="1" applyBorder="1" applyAlignment="1" applyProtection="1">
      <alignment horizontal="center" vertical="center" wrapText="1" shrinkToFit="1"/>
      <protection locked="0"/>
    </xf>
    <xf numFmtId="49" fontId="42" fillId="0" borderId="49" xfId="0" applyNumberFormat="1" applyFont="1" applyFill="1" applyBorder="1" applyAlignment="1" applyProtection="1">
      <alignment horizontal="center" vertical="center" wrapText="1" shrinkToFit="1"/>
    </xf>
    <xf numFmtId="0" fontId="58" fillId="29" borderId="19" xfId="0" applyFont="1" applyFill="1" applyBorder="1" applyAlignment="1" applyProtection="1">
      <alignment horizontal="center" vertical="center" wrapText="1"/>
    </xf>
    <xf numFmtId="0" fontId="52" fillId="29" borderId="36" xfId="411" applyNumberFormat="1" applyFont="1" applyFill="1" applyBorder="1" applyAlignment="1" applyProtection="1">
      <alignment vertical="center" wrapText="1"/>
    </xf>
    <xf numFmtId="0" fontId="42" fillId="0" borderId="0" xfId="401" applyFont="1" applyAlignment="1" applyProtection="1">
      <alignment wrapText="1"/>
    </xf>
    <xf numFmtId="0" fontId="42" fillId="29" borderId="18" xfId="401" applyFont="1" applyFill="1" applyBorder="1" applyAlignment="1" applyProtection="1">
      <alignment wrapText="1"/>
    </xf>
    <xf numFmtId="0" fontId="42" fillId="29" borderId="0" xfId="401" applyFont="1" applyFill="1" applyBorder="1" applyAlignment="1" applyProtection="1">
      <alignment wrapText="1"/>
    </xf>
    <xf numFmtId="0" fontId="42" fillId="29" borderId="0" xfId="411" applyFont="1" applyFill="1" applyBorder="1" applyAlignment="1" applyProtection="1">
      <alignment wrapText="1"/>
    </xf>
    <xf numFmtId="0" fontId="42" fillId="29" borderId="14" xfId="411" applyFont="1" applyFill="1" applyBorder="1" applyAlignment="1" applyProtection="1">
      <alignment wrapText="1"/>
    </xf>
    <xf numFmtId="0" fontId="42" fillId="0" borderId="0" xfId="411" applyFont="1" applyAlignment="1" applyProtection="1">
      <alignment wrapText="1"/>
    </xf>
    <xf numFmtId="49" fontId="47" fillId="29" borderId="0" xfId="408" applyFont="1" applyFill="1" applyBorder="1" applyAlignment="1" applyProtection="1">
      <alignment horizontal="left" vertical="center" indent="2"/>
    </xf>
    <xf numFmtId="0" fontId="61" fillId="33" borderId="0" xfId="0" applyFont="1" applyFill="1" applyBorder="1" applyAlignment="1" applyProtection="1">
      <alignment horizontal="center" wrapText="1"/>
    </xf>
    <xf numFmtId="49" fontId="42" fillId="0" borderId="22" xfId="0" applyNumberFormat="1" applyFont="1" applyFill="1" applyBorder="1" applyAlignment="1" applyProtection="1">
      <alignment horizontal="center" vertical="center"/>
    </xf>
    <xf numFmtId="2" fontId="42" fillId="0" borderId="22" xfId="0" applyNumberFormat="1" applyFont="1" applyFill="1" applyBorder="1" applyAlignment="1" applyProtection="1">
      <alignment horizontal="center" vertical="center"/>
    </xf>
    <xf numFmtId="4" fontId="42" fillId="0" borderId="22" xfId="0" applyNumberFormat="1" applyFont="1" applyFill="1" applyBorder="1" applyAlignment="1" applyProtection="1">
      <alignment horizontal="center" vertical="center"/>
    </xf>
    <xf numFmtId="0" fontId="42" fillId="0" borderId="14" xfId="409" applyFont="1" applyFill="1" applyBorder="1" applyAlignment="1" applyProtection="1">
      <alignment vertical="center" wrapText="1"/>
    </xf>
    <xf numFmtId="49" fontId="47" fillId="27" borderId="13" xfId="406" applyFont="1" applyFill="1" applyBorder="1" applyAlignment="1" applyProtection="1">
      <alignment horizontal="center" vertical="center" wrapText="1"/>
    </xf>
    <xf numFmtId="0" fontId="42" fillId="29" borderId="20" xfId="0" applyFont="1" applyFill="1" applyBorder="1" applyAlignment="1" applyProtection="1">
      <alignment horizontal="center" vertical="center" wrapText="1"/>
    </xf>
    <xf numFmtId="0" fontId="42" fillId="30" borderId="49" xfId="409" applyFont="1" applyFill="1" applyBorder="1" applyAlignment="1" applyProtection="1">
      <alignment horizontal="center" vertical="center" wrapText="1"/>
      <protection locked="0"/>
    </xf>
    <xf numFmtId="49" fontId="47" fillId="30" borderId="46" xfId="0" applyNumberFormat="1" applyFont="1" applyFill="1" applyBorder="1" applyAlignment="1" applyProtection="1">
      <alignment horizontal="center" vertical="center"/>
      <protection locked="0"/>
    </xf>
    <xf numFmtId="167" fontId="42" fillId="25" borderId="49" xfId="0" applyNumberFormat="1" applyFont="1" applyFill="1" applyBorder="1" applyAlignment="1" applyProtection="1">
      <alignment horizontal="center" vertical="center"/>
      <protection locked="0"/>
    </xf>
    <xf numFmtId="3" fontId="42" fillId="25" borderId="48" xfId="0" applyNumberFormat="1" applyFont="1" applyFill="1" applyBorder="1" applyAlignment="1" applyProtection="1">
      <alignment horizontal="center" vertical="center"/>
      <protection locked="0"/>
    </xf>
    <xf numFmtId="3" fontId="42" fillId="25" borderId="29" xfId="0" applyNumberFormat="1" applyFont="1" applyFill="1" applyBorder="1" applyAlignment="1" applyProtection="1">
      <alignment horizontal="center" vertical="center"/>
      <protection locked="0"/>
    </xf>
    <xf numFmtId="4" fontId="42" fillId="26" borderId="13" xfId="0" applyNumberFormat="1" applyFont="1" applyFill="1" applyBorder="1" applyAlignment="1" applyProtection="1">
      <alignment horizontal="center" vertical="center"/>
    </xf>
    <xf numFmtId="0" fontId="42" fillId="25" borderId="29" xfId="0" applyNumberFormat="1" applyFont="1" applyFill="1" applyBorder="1" applyAlignment="1" applyProtection="1">
      <alignment horizontal="center" vertical="center"/>
      <protection locked="0"/>
    </xf>
    <xf numFmtId="0" fontId="42" fillId="29" borderId="53" xfId="407" applyFont="1" applyFill="1" applyBorder="1" applyAlignment="1" applyProtection="1">
      <alignment horizontal="center" vertical="center" wrapText="1"/>
    </xf>
    <xf numFmtId="0" fontId="47" fillId="30" borderId="56" xfId="407" applyFont="1" applyFill="1" applyBorder="1" applyAlignment="1" applyProtection="1">
      <alignment horizontal="center" vertical="center" wrapText="1"/>
      <protection locked="0"/>
    </xf>
    <xf numFmtId="49" fontId="47" fillId="0" borderId="37" xfId="387" applyNumberFormat="1" applyFont="1" applyBorder="1" applyAlignment="1" applyProtection="1">
      <alignment horizontal="center" vertical="center" wrapText="1"/>
    </xf>
    <xf numFmtId="0" fontId="47" fillId="0" borderId="13" xfId="387" applyFont="1" applyBorder="1" applyAlignment="1" applyProtection="1">
      <alignment vertical="center" wrapText="1"/>
    </xf>
    <xf numFmtId="49" fontId="42" fillId="29" borderId="27" xfId="415" applyNumberFormat="1" applyFont="1" applyFill="1" applyBorder="1" applyAlignment="1" applyProtection="1">
      <alignment horizontal="center" vertical="center" wrapText="1"/>
    </xf>
    <xf numFmtId="49" fontId="42" fillId="29" borderId="43" xfId="415" applyNumberFormat="1" applyFont="1" applyFill="1" applyBorder="1" applyAlignment="1" applyProtection="1">
      <alignment horizontal="center" vertical="center" wrapText="1"/>
    </xf>
    <xf numFmtId="0" fontId="42" fillId="29" borderId="44" xfId="409" applyFont="1" applyFill="1" applyBorder="1" applyAlignment="1" applyProtection="1">
      <alignment horizontal="center" vertical="center" wrapText="1"/>
    </xf>
    <xf numFmtId="0" fontId="42" fillId="30" borderId="49" xfId="415" applyNumberFormat="1" applyFont="1" applyFill="1" applyBorder="1" applyAlignment="1" applyProtection="1">
      <alignment horizontal="center" vertical="center" wrapText="1"/>
      <protection locked="0"/>
    </xf>
    <xf numFmtId="49" fontId="42" fillId="30" borderId="13" xfId="387" applyNumberFormat="1" applyFont="1" applyFill="1" applyBorder="1" applyAlignment="1" applyProtection="1">
      <alignment vertical="center" wrapText="1"/>
      <protection locked="0"/>
    </xf>
    <xf numFmtId="0" fontId="5" fillId="0" borderId="18" xfId="299" applyBorder="1" applyAlignment="1" applyProtection="1"/>
    <xf numFmtId="49" fontId="62" fillId="0" borderId="0" xfId="0" applyNumberFormat="1" applyFont="1"/>
    <xf numFmtId="49" fontId="42" fillId="0" borderId="0" xfId="404" applyNumberFormat="1" applyFont="1" applyProtection="1">
      <alignment vertical="top"/>
    </xf>
    <xf numFmtId="0" fontId="47" fillId="29" borderId="14" xfId="0" applyFont="1" applyFill="1" applyBorder="1" applyAlignment="1" applyProtection="1"/>
    <xf numFmtId="0" fontId="47" fillId="29" borderId="14" xfId="0" applyFont="1" applyFill="1" applyBorder="1" applyAlignment="1" applyProtection="1">
      <alignment wrapText="1"/>
    </xf>
    <xf numFmtId="0" fontId="61" fillId="29" borderId="0" xfId="0" applyFont="1" applyFill="1" applyBorder="1" applyAlignment="1" applyProtection="1">
      <alignment horizontal="center" wrapText="1"/>
    </xf>
    <xf numFmtId="0" fontId="59" fillId="29" borderId="0" xfId="299" applyFont="1" applyFill="1" applyBorder="1" applyAlignment="1" applyProtection="1"/>
    <xf numFmtId="2" fontId="60" fillId="25" borderId="13" xfId="414" applyNumberFormat="1" applyFont="1" applyFill="1" applyBorder="1" applyAlignment="1" applyProtection="1">
      <alignment vertical="center"/>
      <protection locked="0"/>
    </xf>
    <xf numFmtId="2" fontId="60" fillId="25" borderId="46" xfId="414" applyNumberFormat="1" applyFont="1" applyFill="1" applyBorder="1" applyAlignment="1" applyProtection="1">
      <alignment vertical="center"/>
      <protection locked="0"/>
    </xf>
    <xf numFmtId="49" fontId="60" fillId="0" borderId="37" xfId="414" applyNumberFormat="1" applyFont="1" applyBorder="1" applyAlignment="1" applyProtection="1">
      <alignment horizontal="center"/>
    </xf>
    <xf numFmtId="0" fontId="42" fillId="29" borderId="13" xfId="412" applyFont="1" applyFill="1" applyBorder="1" applyAlignment="1" applyProtection="1">
      <alignment horizontal="center" vertical="center" wrapText="1"/>
    </xf>
    <xf numFmtId="0" fontId="60" fillId="31" borderId="58" xfId="414" applyFont="1" applyFill="1" applyBorder="1" applyProtection="1"/>
    <xf numFmtId="0" fontId="60" fillId="31" borderId="59" xfId="414" applyFont="1" applyFill="1" applyBorder="1" applyProtection="1"/>
    <xf numFmtId="0" fontId="60" fillId="0" borderId="0" xfId="414" applyFont="1" applyProtection="1"/>
    <xf numFmtId="0" fontId="60" fillId="29" borderId="18" xfId="414" applyFont="1" applyFill="1" applyBorder="1" applyProtection="1"/>
    <xf numFmtId="49" fontId="63" fillId="0" borderId="37" xfId="414" applyNumberFormat="1" applyFont="1" applyBorder="1" applyAlignment="1" applyProtection="1">
      <alignment horizontal="center"/>
    </xf>
    <xf numFmtId="0" fontId="0" fillId="0" borderId="0" xfId="0" applyProtection="1"/>
    <xf numFmtId="0" fontId="0" fillId="32" borderId="0" xfId="0" applyFill="1" applyProtection="1"/>
    <xf numFmtId="0" fontId="2" fillId="34" borderId="0" xfId="0" applyFont="1" applyFill="1" applyProtection="1"/>
    <xf numFmtId="0" fontId="59" fillId="29" borderId="18" xfId="299" applyFont="1" applyFill="1" applyBorder="1" applyAlignment="1" applyProtection="1">
      <alignment horizontal="center" vertical="center" wrapText="1"/>
    </xf>
    <xf numFmtId="0" fontId="42" fillId="30" borderId="13" xfId="412" applyFont="1" applyFill="1" applyBorder="1" applyAlignment="1" applyProtection="1">
      <alignment vertical="center" wrapText="1"/>
      <protection locked="0"/>
    </xf>
    <xf numFmtId="0" fontId="60" fillId="35" borderId="60" xfId="414" applyFont="1" applyFill="1" applyBorder="1" applyProtection="1"/>
    <xf numFmtId="0" fontId="59" fillId="31" borderId="58" xfId="299" applyFont="1" applyFill="1" applyBorder="1" applyAlignment="1" applyProtection="1">
      <alignment horizontal="left" vertical="center" indent="1"/>
    </xf>
    <xf numFmtId="0" fontId="54" fillId="29" borderId="18" xfId="414" applyFont="1" applyFill="1" applyBorder="1" applyProtection="1"/>
    <xf numFmtId="0" fontId="47" fillId="0" borderId="32" xfId="387" applyFont="1" applyBorder="1" applyAlignment="1" applyProtection="1">
      <alignment vertical="center" wrapText="1"/>
    </xf>
    <xf numFmtId="0" fontId="42" fillId="0" borderId="32" xfId="387" applyFont="1" applyBorder="1" applyAlignment="1" applyProtection="1">
      <alignment horizontal="left" vertical="center" wrapText="1" indent="1"/>
    </xf>
    <xf numFmtId="0" fontId="42" fillId="33" borderId="14" xfId="0" applyFont="1" applyFill="1" applyBorder="1" applyProtection="1"/>
    <xf numFmtId="49" fontId="58" fillId="0" borderId="25" xfId="387" applyNumberFormat="1" applyFont="1" applyFill="1" applyBorder="1" applyAlignment="1" applyProtection="1">
      <alignment horizontal="center" vertical="center" wrapText="1"/>
    </xf>
    <xf numFmtId="0" fontId="58" fillId="0" borderId="39" xfId="387" applyFont="1" applyFill="1" applyBorder="1" applyAlignment="1" applyProtection="1">
      <alignment horizontal="center" vertical="center" wrapText="1"/>
    </xf>
    <xf numFmtId="0" fontId="58" fillId="0" borderId="19" xfId="387" applyFont="1" applyFill="1" applyBorder="1" applyAlignment="1" applyProtection="1">
      <alignment horizontal="center" vertical="center" wrapText="1"/>
    </xf>
    <xf numFmtId="2" fontId="60" fillId="25" borderId="44" xfId="414" applyNumberFormat="1" applyFont="1" applyFill="1" applyBorder="1" applyAlignment="1" applyProtection="1">
      <alignment vertical="center"/>
      <protection locked="0"/>
    </xf>
    <xf numFmtId="2" fontId="60" fillId="25" borderId="20" xfId="414" applyNumberFormat="1" applyFont="1" applyFill="1" applyBorder="1" applyAlignment="1" applyProtection="1">
      <alignment vertical="center"/>
      <protection locked="0"/>
    </xf>
    <xf numFmtId="14" fontId="42" fillId="25" borderId="44" xfId="387" applyNumberFormat="1" applyFont="1" applyFill="1" applyBorder="1" applyAlignment="1" applyProtection="1">
      <alignment vertical="center" wrapText="1"/>
      <protection locked="0"/>
    </xf>
    <xf numFmtId="49" fontId="42" fillId="25" borderId="44" xfId="387" applyNumberFormat="1" applyFont="1" applyFill="1" applyBorder="1" applyAlignment="1" applyProtection="1">
      <alignment vertical="center" wrapText="1" shrinkToFit="1" readingOrder="1"/>
      <protection locked="0"/>
    </xf>
    <xf numFmtId="49" fontId="42" fillId="25" borderId="44" xfId="387" applyNumberFormat="1" applyFont="1" applyFill="1" applyBorder="1" applyAlignment="1" applyProtection="1">
      <alignment vertical="center" wrapText="1"/>
      <protection locked="0"/>
    </xf>
    <xf numFmtId="49" fontId="42" fillId="25" borderId="49" xfId="387" applyNumberFormat="1" applyFont="1" applyFill="1" applyBorder="1" applyAlignment="1" applyProtection="1">
      <alignment vertical="center" wrapText="1"/>
      <protection locked="0"/>
    </xf>
    <xf numFmtId="0" fontId="58" fillId="0" borderId="25" xfId="414" applyFont="1" applyBorder="1" applyAlignment="1" applyProtection="1">
      <alignment horizontal="center"/>
    </xf>
    <xf numFmtId="0" fontId="58" fillId="0" borderId="39" xfId="414" applyFont="1" applyBorder="1" applyAlignment="1" applyProtection="1">
      <alignment horizontal="center"/>
    </xf>
    <xf numFmtId="0" fontId="58" fillId="0" borderId="19" xfId="414" applyFont="1" applyBorder="1" applyAlignment="1" applyProtection="1">
      <alignment horizontal="center"/>
    </xf>
    <xf numFmtId="49" fontId="42" fillId="25" borderId="0" xfId="387" applyNumberFormat="1" applyFont="1" applyFill="1" applyBorder="1" applyAlignment="1" applyProtection="1">
      <alignment vertical="center" wrapText="1"/>
      <protection locked="0"/>
    </xf>
    <xf numFmtId="49" fontId="47" fillId="29" borderId="12" xfId="387" applyNumberFormat="1" applyFont="1" applyFill="1" applyBorder="1" applyAlignment="1" applyProtection="1">
      <alignment horizontal="center" vertical="center" wrapText="1"/>
    </xf>
    <xf numFmtId="49" fontId="47" fillId="29" borderId="43" xfId="387" applyNumberFormat="1" applyFont="1" applyFill="1" applyBorder="1" applyAlignment="1" applyProtection="1">
      <alignment horizontal="center" vertical="center" wrapText="1"/>
    </xf>
    <xf numFmtId="49" fontId="47" fillId="29" borderId="37" xfId="387" applyNumberFormat="1" applyFont="1" applyFill="1" applyBorder="1" applyAlignment="1" applyProtection="1">
      <alignment horizontal="center" vertical="center" wrapText="1"/>
    </xf>
    <xf numFmtId="49" fontId="47" fillId="29" borderId="27" xfId="387" applyNumberFormat="1" applyFont="1" applyFill="1" applyBorder="1" applyAlignment="1" applyProtection="1">
      <alignment horizontal="center" vertical="center" wrapText="1"/>
    </xf>
    <xf numFmtId="0" fontId="42" fillId="0" borderId="32" xfId="387" applyFont="1" applyBorder="1" applyAlignment="1" applyProtection="1">
      <alignment horizontal="center" vertical="center" wrapText="1"/>
    </xf>
    <xf numFmtId="0" fontId="42" fillId="0" borderId="22" xfId="387" applyFont="1" applyBorder="1" applyAlignment="1" applyProtection="1">
      <alignment horizontal="center" vertical="center" wrapText="1"/>
    </xf>
    <xf numFmtId="0" fontId="42" fillId="0" borderId="61" xfId="387" applyFont="1" applyBorder="1" applyAlignment="1" applyProtection="1">
      <alignment horizontal="center" vertical="center" wrapText="1"/>
    </xf>
    <xf numFmtId="0" fontId="47" fillId="0" borderId="23" xfId="387" applyFont="1" applyBorder="1" applyAlignment="1" applyProtection="1">
      <alignment horizontal="center" vertical="center" wrapText="1"/>
    </xf>
    <xf numFmtId="0" fontId="42" fillId="31" borderId="35" xfId="0" applyFont="1" applyFill="1" applyBorder="1" applyAlignment="1" applyProtection="1">
      <alignment horizontal="center" vertical="center"/>
    </xf>
    <xf numFmtId="4" fontId="42" fillId="31" borderId="31" xfId="0" applyNumberFormat="1" applyFont="1" applyFill="1" applyBorder="1" applyAlignment="1" applyProtection="1">
      <alignment horizontal="center" vertical="center"/>
      <protection locked="0"/>
    </xf>
    <xf numFmtId="0" fontId="54" fillId="29" borderId="18" xfId="0" applyFont="1" applyFill="1" applyBorder="1" applyAlignment="1" applyProtection="1">
      <alignment horizontal="right" vertical="top"/>
    </xf>
    <xf numFmtId="0" fontId="42" fillId="29" borderId="35" xfId="0" applyFont="1" applyFill="1" applyBorder="1" applyAlignment="1" applyProtection="1">
      <alignment horizontal="center" vertical="center"/>
    </xf>
    <xf numFmtId="0" fontId="42" fillId="29" borderId="36" xfId="0" applyFont="1" applyFill="1" applyBorder="1" applyAlignment="1" applyProtection="1">
      <alignment vertical="center" wrapText="1"/>
    </xf>
    <xf numFmtId="0" fontId="42" fillId="30" borderId="13" xfId="412" applyFont="1" applyFill="1" applyBorder="1" applyAlignment="1" applyProtection="1">
      <alignment horizontal="left" vertical="center" wrapText="1" indent="1"/>
      <protection locked="0"/>
    </xf>
    <xf numFmtId="4" fontId="42" fillId="29" borderId="31" xfId="0" applyNumberFormat="1" applyFont="1" applyFill="1" applyBorder="1" applyAlignment="1" applyProtection="1">
      <alignment horizontal="center" vertical="center"/>
      <protection locked="0"/>
    </xf>
    <xf numFmtId="0" fontId="54" fillId="0" borderId="0" xfId="0" applyFont="1" applyProtection="1"/>
    <xf numFmtId="0" fontId="42" fillId="29" borderId="44" xfId="0" applyFont="1" applyFill="1" applyBorder="1" applyAlignment="1" applyProtection="1">
      <alignment horizontal="left" vertical="center" wrapText="1" indent="1"/>
    </xf>
    <xf numFmtId="0" fontId="59" fillId="31" borderId="36" xfId="299" applyFont="1" applyFill="1" applyBorder="1" applyAlignment="1" applyProtection="1">
      <alignment horizontal="left" vertical="center" indent="1"/>
    </xf>
    <xf numFmtId="0" fontId="58" fillId="29" borderId="15" xfId="0" applyFont="1" applyFill="1" applyBorder="1" applyAlignment="1" applyProtection="1">
      <alignment horizontal="center" vertical="center" wrapText="1"/>
    </xf>
    <xf numFmtId="0" fontId="58" fillId="29" borderId="50" xfId="0" applyFont="1" applyFill="1" applyBorder="1" applyAlignment="1" applyProtection="1">
      <alignment horizontal="center" vertical="center" wrapText="1"/>
    </xf>
    <xf numFmtId="0" fontId="58" fillId="29" borderId="28" xfId="0" applyFont="1" applyFill="1" applyBorder="1" applyAlignment="1" applyProtection="1">
      <alignment horizontal="center" vertical="center" wrapText="1"/>
    </xf>
    <xf numFmtId="0" fontId="42" fillId="29" borderId="44" xfId="0" applyFont="1" applyFill="1" applyBorder="1" applyAlignment="1" applyProtection="1">
      <alignment horizontal="left" vertical="center" wrapText="1"/>
    </xf>
    <xf numFmtId="49" fontId="42" fillId="0" borderId="45" xfId="406" applyFont="1" applyBorder="1" applyAlignment="1" applyProtection="1">
      <alignment vertical="center" wrapText="1"/>
    </xf>
    <xf numFmtId="49" fontId="42" fillId="0" borderId="62" xfId="406" applyFont="1" applyBorder="1" applyAlignment="1" applyProtection="1">
      <alignment vertical="center" wrapText="1"/>
    </xf>
    <xf numFmtId="49" fontId="42" fillId="0" borderId="44" xfId="406" applyFont="1" applyBorder="1" applyAlignment="1" applyProtection="1">
      <alignment vertical="center" wrapText="1"/>
    </xf>
    <xf numFmtId="0" fontId="42" fillId="30" borderId="16" xfId="0" applyNumberFormat="1" applyFont="1" applyFill="1" applyBorder="1" applyAlignment="1" applyProtection="1">
      <alignment horizontal="center" vertical="center" wrapText="1"/>
      <protection locked="0"/>
    </xf>
    <xf numFmtId="0" fontId="65" fillId="29" borderId="51" xfId="0" applyFont="1" applyFill="1" applyBorder="1"/>
    <xf numFmtId="0" fontId="42" fillId="30" borderId="22" xfId="412" applyFont="1" applyFill="1" applyBorder="1" applyAlignment="1" applyProtection="1">
      <alignment horizontal="left" vertical="center" wrapText="1" indent="1"/>
      <protection locked="0"/>
    </xf>
    <xf numFmtId="0" fontId="47" fillId="29" borderId="37" xfId="0" applyFont="1" applyFill="1" applyBorder="1" applyAlignment="1" applyProtection="1">
      <alignment horizontal="center" vertical="center" wrapText="1"/>
    </xf>
    <xf numFmtId="0" fontId="42" fillId="29" borderId="13" xfId="0" applyFont="1" applyFill="1" applyBorder="1" applyAlignment="1" applyProtection="1">
      <alignment wrapText="1"/>
    </xf>
    <xf numFmtId="0" fontId="47" fillId="31" borderId="60" xfId="0" applyFont="1" applyFill="1" applyBorder="1" applyAlignment="1" applyProtection="1">
      <alignment horizontal="center" wrapText="1"/>
    </xf>
    <xf numFmtId="0" fontId="59" fillId="31" borderId="58" xfId="299" applyFont="1" applyFill="1" applyBorder="1" applyAlignment="1" applyProtection="1">
      <alignment horizontal="left" vertical="center" wrapText="1" indent="1"/>
    </xf>
    <xf numFmtId="0" fontId="42" fillId="31" borderId="59" xfId="0" applyFont="1" applyFill="1" applyBorder="1" applyAlignment="1" applyProtection="1">
      <alignment wrapText="1"/>
    </xf>
    <xf numFmtId="0" fontId="42" fillId="30" borderId="13" xfId="0" applyFont="1" applyFill="1" applyBorder="1" applyAlignment="1" applyProtection="1">
      <alignment wrapText="1"/>
      <protection locked="0"/>
    </xf>
    <xf numFmtId="0" fontId="54" fillId="29" borderId="18" xfId="0" applyFont="1" applyFill="1" applyBorder="1" applyProtection="1"/>
    <xf numFmtId="0" fontId="42" fillId="27" borderId="23" xfId="0" applyNumberFormat="1" applyFont="1" applyFill="1" applyBorder="1" applyAlignment="1" applyProtection="1">
      <alignment horizontal="left" vertical="center" wrapText="1"/>
    </xf>
    <xf numFmtId="0" fontId="42" fillId="25" borderId="49" xfId="0" applyFont="1" applyFill="1" applyBorder="1" applyAlignment="1" applyProtection="1">
      <alignment horizontal="center" vertical="center"/>
      <protection locked="0"/>
    </xf>
    <xf numFmtId="0" fontId="42" fillId="25" borderId="24" xfId="299" applyFont="1" applyFill="1" applyBorder="1" applyAlignment="1" applyProtection="1">
      <alignment horizontal="center" vertical="center" wrapText="1"/>
      <protection locked="0"/>
    </xf>
    <xf numFmtId="0" fontId="42" fillId="29" borderId="49" xfId="0" applyFont="1" applyFill="1" applyBorder="1" applyAlignment="1" applyProtection="1">
      <alignment horizontal="center" vertical="center"/>
      <protection locked="0"/>
    </xf>
    <xf numFmtId="49" fontId="47" fillId="29" borderId="37" xfId="0" applyNumberFormat="1" applyFont="1" applyFill="1" applyBorder="1" applyAlignment="1" applyProtection="1">
      <alignment horizontal="center" vertical="center" wrapText="1"/>
    </xf>
    <xf numFmtId="49" fontId="47" fillId="0" borderId="43" xfId="414" applyNumberFormat="1" applyFont="1" applyBorder="1" applyAlignment="1" applyProtection="1">
      <alignment horizontal="center"/>
    </xf>
    <xf numFmtId="0" fontId="47" fillId="29" borderId="13" xfId="402" applyFont="1" applyFill="1" applyBorder="1" applyAlignment="1" applyProtection="1">
      <alignment horizontal="center" vertical="center" wrapText="1"/>
    </xf>
    <xf numFmtId="0" fontId="47" fillId="29" borderId="45" xfId="402" applyFont="1" applyFill="1" applyBorder="1" applyAlignment="1" applyProtection="1">
      <alignment horizontal="center" vertical="center" wrapText="1"/>
    </xf>
    <xf numFmtId="2" fontId="42" fillId="25" borderId="24" xfId="387" applyNumberFormat="1" applyFont="1" applyFill="1" applyBorder="1" applyAlignment="1" applyProtection="1">
      <alignment horizontal="center" vertical="center" wrapText="1"/>
      <protection locked="0"/>
    </xf>
    <xf numFmtId="2" fontId="42" fillId="25" borderId="29" xfId="387" applyNumberFormat="1" applyFont="1" applyFill="1" applyBorder="1" applyAlignment="1" applyProtection="1">
      <alignment horizontal="center" vertical="center" wrapText="1"/>
      <protection locked="0"/>
    </xf>
    <xf numFmtId="49" fontId="42" fillId="29" borderId="0" xfId="408" applyFont="1" applyFill="1" applyBorder="1" applyAlignment="1" applyProtection="1">
      <alignment horizontal="right" vertical="center"/>
    </xf>
    <xf numFmtId="49" fontId="59" fillId="25" borderId="13" xfId="301" applyNumberFormat="1" applyFont="1" applyFill="1" applyBorder="1" applyAlignment="1" applyProtection="1">
      <alignment horizontal="left" vertical="center" wrapText="1"/>
      <protection locked="0"/>
    </xf>
    <xf numFmtId="49" fontId="42" fillId="25" borderId="13" xfId="408" applyFont="1" applyFill="1" applyBorder="1" applyAlignment="1" applyProtection="1">
      <alignment horizontal="left" vertical="center" wrapText="1"/>
      <protection locked="0"/>
    </xf>
    <xf numFmtId="49" fontId="42" fillId="25" borderId="46" xfId="408" applyFont="1" applyFill="1" applyBorder="1" applyAlignment="1" applyProtection="1">
      <alignment horizontal="left" vertical="center" wrapText="1"/>
      <protection locked="0"/>
    </xf>
    <xf numFmtId="49" fontId="42" fillId="25" borderId="46" xfId="408" applyFont="1" applyFill="1" applyBorder="1" applyAlignment="1" applyProtection="1">
      <alignment horizontal="left" vertical="center"/>
      <protection locked="0"/>
    </xf>
    <xf numFmtId="49" fontId="42" fillId="25" borderId="36" xfId="408" applyFont="1" applyFill="1" applyBorder="1" applyAlignment="1" applyProtection="1">
      <alignment horizontal="left" vertical="center"/>
      <protection locked="0"/>
    </xf>
    <xf numFmtId="49" fontId="59" fillId="25" borderId="46" xfId="301" applyNumberFormat="1" applyFont="1" applyFill="1" applyBorder="1" applyAlignment="1" applyProtection="1">
      <alignment horizontal="left" vertical="center"/>
      <protection locked="0"/>
    </xf>
    <xf numFmtId="49" fontId="47" fillId="25" borderId="36" xfId="408" applyFont="1" applyFill="1" applyBorder="1" applyAlignment="1" applyProtection="1">
      <alignment horizontal="left" vertical="center"/>
      <protection locked="0"/>
    </xf>
    <xf numFmtId="49" fontId="59" fillId="25" borderId="46" xfId="299" applyNumberFormat="1" applyFont="1" applyFill="1" applyBorder="1" applyAlignment="1" applyProtection="1">
      <alignment horizontal="left" vertical="center" wrapText="1"/>
      <protection locked="0"/>
    </xf>
    <xf numFmtId="49" fontId="42" fillId="25" borderId="36" xfId="408" applyFont="1" applyFill="1" applyBorder="1" applyAlignment="1" applyProtection="1">
      <alignment horizontal="left" vertical="center" wrapText="1"/>
      <protection locked="0"/>
    </xf>
    <xf numFmtId="49" fontId="47" fillId="0" borderId="0" xfId="408" applyFont="1" applyBorder="1" applyAlignment="1" applyProtection="1">
      <alignment horizontal="left" vertical="center" indent="2"/>
    </xf>
    <xf numFmtId="0" fontId="52" fillId="29" borderId="17" xfId="411" applyNumberFormat="1" applyFont="1" applyFill="1" applyBorder="1" applyAlignment="1" applyProtection="1">
      <alignment horizontal="center" vertical="center" wrapText="1"/>
    </xf>
    <xf numFmtId="0" fontId="52" fillId="29" borderId="38" xfId="411" applyNumberFormat="1" applyFont="1" applyFill="1" applyBorder="1" applyAlignment="1" applyProtection="1">
      <alignment horizontal="center" vertical="center" wrapText="1"/>
    </xf>
    <xf numFmtId="49" fontId="47" fillId="27" borderId="46" xfId="405" applyFont="1" applyFill="1" applyBorder="1" applyAlignment="1" applyProtection="1">
      <alignment horizontal="center" vertical="center"/>
    </xf>
    <xf numFmtId="49" fontId="47" fillId="27" borderId="36" xfId="405" applyFont="1" applyFill="1" applyBorder="1" applyAlignment="1" applyProtection="1">
      <alignment horizontal="center" vertical="center"/>
    </xf>
    <xf numFmtId="49" fontId="47" fillId="27" borderId="22" xfId="405" applyFont="1" applyFill="1" applyBorder="1" applyAlignment="1" applyProtection="1">
      <alignment horizontal="center" vertical="center"/>
    </xf>
    <xf numFmtId="49" fontId="47" fillId="0" borderId="13" xfId="405" applyFont="1" applyBorder="1" applyAlignment="1" applyProtection="1">
      <alignment horizontal="center" vertical="center" wrapText="1"/>
    </xf>
    <xf numFmtId="49" fontId="47" fillId="26" borderId="13" xfId="405" applyNumberFormat="1" applyFont="1" applyFill="1" applyBorder="1" applyAlignment="1" applyProtection="1">
      <alignment horizontal="center" vertical="center" wrapText="1"/>
    </xf>
    <xf numFmtId="0" fontId="42" fillId="29" borderId="37" xfId="409" applyFont="1" applyFill="1" applyBorder="1" applyAlignment="1" applyProtection="1">
      <alignment horizontal="center" vertical="center" wrapText="1"/>
    </xf>
    <xf numFmtId="0" fontId="42" fillId="29" borderId="27" xfId="409" applyFont="1" applyFill="1" applyBorder="1" applyAlignment="1" applyProtection="1">
      <alignment horizontal="center" vertical="center" wrapText="1"/>
    </xf>
    <xf numFmtId="0" fontId="42" fillId="30" borderId="50" xfId="409" applyFont="1" applyFill="1" applyBorder="1" applyAlignment="1" applyProtection="1">
      <alignment horizontal="center" vertical="center" wrapText="1"/>
      <protection locked="0"/>
    </xf>
    <xf numFmtId="0" fontId="42" fillId="30" borderId="65" xfId="409" applyFont="1" applyFill="1" applyBorder="1" applyAlignment="1" applyProtection="1">
      <alignment horizontal="center" vertical="center" wrapText="1"/>
      <protection locked="0"/>
    </xf>
    <xf numFmtId="0" fontId="47" fillId="30" borderId="23" xfId="407" applyFont="1" applyFill="1" applyBorder="1" applyAlignment="1" applyProtection="1">
      <alignment horizontal="center" vertical="center" wrapText="1"/>
      <protection locked="0"/>
    </xf>
    <xf numFmtId="0" fontId="47" fillId="30" borderId="47" xfId="407" applyFont="1" applyFill="1" applyBorder="1" applyAlignment="1" applyProtection="1">
      <alignment horizontal="center" vertical="center" wrapText="1"/>
      <protection locked="0"/>
    </xf>
    <xf numFmtId="0" fontId="47" fillId="29" borderId="17" xfId="409" applyFont="1" applyFill="1" applyBorder="1" applyAlignment="1" applyProtection="1">
      <alignment horizontal="right" vertical="center" wrapText="1"/>
    </xf>
    <xf numFmtId="0" fontId="47" fillId="27" borderId="46" xfId="409" applyFont="1" applyFill="1" applyBorder="1" applyAlignment="1" applyProtection="1">
      <alignment horizontal="center" vertical="center" wrapText="1"/>
    </xf>
    <xf numFmtId="0" fontId="47" fillId="27" borderId="36" xfId="409" applyFont="1" applyFill="1" applyBorder="1" applyAlignment="1" applyProtection="1">
      <alignment horizontal="center" vertical="center" wrapText="1"/>
    </xf>
    <xf numFmtId="0" fontId="47" fillId="27" borderId="22" xfId="409" applyFont="1" applyFill="1" applyBorder="1" applyAlignment="1" applyProtection="1">
      <alignment horizontal="center" vertical="center" wrapText="1"/>
    </xf>
    <xf numFmtId="0" fontId="47" fillId="29" borderId="15" xfId="409" applyFont="1" applyFill="1" applyBorder="1" applyAlignment="1" applyProtection="1">
      <alignment horizontal="center" vertical="center" wrapText="1"/>
    </xf>
    <xf numFmtId="0" fontId="47" fillId="29" borderId="28" xfId="409" applyFont="1" applyFill="1" applyBorder="1" applyAlignment="1" applyProtection="1">
      <alignment horizontal="center" vertical="center" wrapText="1"/>
    </xf>
    <xf numFmtId="0" fontId="47" fillId="26" borderId="27" xfId="409" applyFont="1" applyFill="1" applyBorder="1" applyAlignment="1" applyProtection="1">
      <alignment horizontal="center" vertical="center" wrapText="1"/>
    </xf>
    <xf numFmtId="0" fontId="47" fillId="26" borderId="29" xfId="409" applyFont="1" applyFill="1" applyBorder="1" applyAlignment="1" applyProtection="1">
      <alignment horizontal="center" vertical="center" wrapText="1"/>
    </xf>
    <xf numFmtId="0" fontId="42" fillId="30" borderId="66" xfId="415" applyNumberFormat="1" applyFont="1" applyFill="1" applyBorder="1" applyAlignment="1" applyProtection="1">
      <alignment horizontal="center" vertical="center" wrapText="1"/>
      <protection locked="0"/>
    </xf>
    <xf numFmtId="0" fontId="42" fillId="30" borderId="67" xfId="415" applyNumberFormat="1" applyFont="1" applyFill="1" applyBorder="1" applyAlignment="1" applyProtection="1">
      <alignment horizontal="center" vertical="center" wrapText="1"/>
      <protection locked="0"/>
    </xf>
    <xf numFmtId="49" fontId="42" fillId="29" borderId="37" xfId="415" applyNumberFormat="1" applyFont="1" applyFill="1" applyBorder="1" applyAlignment="1" applyProtection="1">
      <alignment horizontal="center" vertical="center" wrapText="1"/>
    </xf>
    <xf numFmtId="49" fontId="42" fillId="29" borderId="27" xfId="415" applyNumberFormat="1" applyFont="1" applyFill="1" applyBorder="1" applyAlignment="1" applyProtection="1">
      <alignment horizontal="center" vertical="center" wrapText="1"/>
    </xf>
    <xf numFmtId="0" fontId="42" fillId="29" borderId="63" xfId="409" applyFont="1" applyFill="1" applyBorder="1" applyAlignment="1" applyProtection="1">
      <alignment horizontal="center" vertical="center" wrapText="1"/>
    </xf>
    <xf numFmtId="0" fontId="42" fillId="29" borderId="64" xfId="409" applyFont="1" applyFill="1" applyBorder="1" applyAlignment="1" applyProtection="1">
      <alignment horizontal="center" vertical="center" wrapText="1"/>
    </xf>
    <xf numFmtId="0" fontId="42" fillId="29" borderId="35" xfId="409" applyFont="1" applyFill="1" applyBorder="1" applyAlignment="1" applyProtection="1">
      <alignment horizontal="center" vertical="center" wrapText="1"/>
    </xf>
    <xf numFmtId="0" fontId="42" fillId="29" borderId="22" xfId="409" applyFont="1" applyFill="1" applyBorder="1" applyAlignment="1" applyProtection="1">
      <alignment horizontal="center" vertical="center" wrapText="1"/>
    </xf>
    <xf numFmtId="0" fontId="47" fillId="29" borderId="50" xfId="387" applyFont="1" applyFill="1" applyBorder="1" applyAlignment="1" applyProtection="1">
      <alignment horizontal="center" vertical="center" wrapText="1"/>
    </xf>
    <xf numFmtId="0" fontId="47" fillId="29" borderId="13" xfId="387" applyFont="1" applyFill="1" applyBorder="1" applyAlignment="1" applyProtection="1">
      <alignment horizontal="center" vertical="center" wrapText="1"/>
    </xf>
    <xf numFmtId="0" fontId="47" fillId="29" borderId="45" xfId="387" applyFont="1" applyFill="1" applyBorder="1" applyAlignment="1" applyProtection="1">
      <alignment horizontal="center" vertical="center" wrapText="1"/>
    </xf>
    <xf numFmtId="0" fontId="47" fillId="29" borderId="28" xfId="387" applyFont="1" applyFill="1" applyBorder="1" applyAlignment="1" applyProtection="1">
      <alignment horizontal="center" vertical="center" wrapText="1"/>
    </xf>
    <xf numFmtId="0" fontId="47" fillId="29" borderId="24" xfId="387" applyFont="1" applyFill="1" applyBorder="1" applyAlignment="1" applyProtection="1">
      <alignment horizontal="center" vertical="center" wrapText="1"/>
    </xf>
    <xf numFmtId="0" fontId="47" fillId="29" borderId="48" xfId="387" applyFont="1" applyFill="1" applyBorder="1" applyAlignment="1" applyProtection="1">
      <alignment horizontal="center" vertical="center" wrapText="1"/>
    </xf>
    <xf numFmtId="0" fontId="47" fillId="27" borderId="46" xfId="0" applyFont="1" applyFill="1" applyBorder="1" applyAlignment="1" applyProtection="1">
      <alignment horizontal="center" vertical="center" wrapText="1"/>
    </xf>
    <xf numFmtId="0" fontId="47" fillId="27" borderId="36" xfId="0" applyFont="1" applyFill="1" applyBorder="1" applyAlignment="1" applyProtection="1">
      <alignment horizontal="center" vertical="center" wrapText="1"/>
    </xf>
    <xf numFmtId="0" fontId="47" fillId="27" borderId="22" xfId="0" applyFont="1" applyFill="1" applyBorder="1" applyAlignment="1" applyProtection="1">
      <alignment horizontal="center" vertical="center" wrapText="1"/>
    </xf>
    <xf numFmtId="0" fontId="58" fillId="0" borderId="66" xfId="414" applyFont="1" applyBorder="1" applyAlignment="1" applyProtection="1">
      <alignment horizontal="center"/>
    </xf>
    <xf numFmtId="0" fontId="58" fillId="0" borderId="71" xfId="414" applyFont="1" applyBorder="1" applyAlignment="1" applyProtection="1">
      <alignment horizontal="center"/>
    </xf>
    <xf numFmtId="0" fontId="63" fillId="0" borderId="15" xfId="414" applyFont="1" applyBorder="1" applyAlignment="1" applyProtection="1">
      <alignment horizontal="center" vertical="center" wrapText="1"/>
    </xf>
    <xf numFmtId="0" fontId="63" fillId="0" borderId="37" xfId="414" applyFont="1" applyBorder="1" applyAlignment="1" applyProtection="1">
      <alignment horizontal="center" vertical="center" wrapText="1"/>
    </xf>
    <xf numFmtId="0" fontId="63" fillId="0" borderId="52" xfId="414" applyFont="1" applyBorder="1" applyAlignment="1" applyProtection="1">
      <alignment horizontal="center" vertical="center" wrapText="1"/>
    </xf>
    <xf numFmtId="0" fontId="47" fillId="29" borderId="50" xfId="402" applyFont="1" applyFill="1" applyBorder="1" applyAlignment="1" applyProtection="1">
      <alignment horizontal="center" vertical="center" wrapText="1"/>
    </xf>
    <xf numFmtId="0" fontId="47" fillId="29" borderId="65" xfId="402" applyFont="1" applyFill="1" applyBorder="1" applyAlignment="1" applyProtection="1">
      <alignment horizontal="center" vertical="center" wrapText="1"/>
    </xf>
    <xf numFmtId="0" fontId="0" fillId="0" borderId="70" xfId="0" applyBorder="1"/>
    <xf numFmtId="0" fontId="0" fillId="0" borderId="64" xfId="0" applyBorder="1"/>
    <xf numFmtId="0" fontId="47" fillId="29" borderId="13" xfId="402" applyFont="1" applyFill="1" applyBorder="1" applyAlignment="1" applyProtection="1">
      <alignment horizontal="center" vertical="center" wrapText="1"/>
    </xf>
    <xf numFmtId="0" fontId="47" fillId="29" borderId="45" xfId="402" applyFont="1" applyFill="1" applyBorder="1" applyAlignment="1" applyProtection="1">
      <alignment horizontal="center" vertical="center" wrapText="1"/>
    </xf>
    <xf numFmtId="0" fontId="47" fillId="29" borderId="46" xfId="402" applyFont="1" applyFill="1" applyBorder="1" applyAlignment="1" applyProtection="1">
      <alignment horizontal="center" vertical="center" wrapText="1"/>
    </xf>
    <xf numFmtId="0" fontId="47" fillId="29" borderId="70" xfId="402" applyFont="1" applyFill="1" applyBorder="1" applyAlignment="1" applyProtection="1">
      <alignment horizontal="center" vertical="center" wrapText="1"/>
    </xf>
    <xf numFmtId="0" fontId="47" fillId="29" borderId="64" xfId="402" applyFont="1" applyFill="1" applyBorder="1" applyAlignment="1" applyProtection="1">
      <alignment horizontal="center" vertical="center" wrapText="1"/>
    </xf>
    <xf numFmtId="0" fontId="63" fillId="0" borderId="68" xfId="414" applyFont="1" applyBorder="1" applyAlignment="1" applyProtection="1">
      <alignment horizontal="center" vertical="center" wrapText="1"/>
    </xf>
    <xf numFmtId="0" fontId="63" fillId="0" borderId="69" xfId="414" applyFont="1" applyBorder="1" applyAlignment="1" applyProtection="1">
      <alignment horizontal="center" vertical="center" wrapText="1"/>
    </xf>
    <xf numFmtId="0" fontId="63" fillId="0" borderId="0" xfId="414" applyFont="1" applyBorder="1" applyAlignment="1" applyProtection="1">
      <alignment horizontal="center" vertical="center" wrapText="1"/>
    </xf>
    <xf numFmtId="0" fontId="63" fillId="0" borderId="14" xfId="414" applyFont="1" applyBorder="1" applyAlignment="1" applyProtection="1">
      <alignment horizontal="center" vertical="center" wrapText="1"/>
    </xf>
    <xf numFmtId="0" fontId="42" fillId="29" borderId="22" xfId="412" applyFont="1" applyFill="1" applyBorder="1" applyAlignment="1" applyProtection="1">
      <alignment horizontal="left" vertical="center" wrapText="1" indent="2"/>
    </xf>
    <xf numFmtId="0" fontId="42" fillId="29" borderId="22" xfId="412" applyFont="1" applyFill="1" applyBorder="1" applyAlignment="1" applyProtection="1">
      <alignment horizontal="left" vertical="center" wrapText="1"/>
    </xf>
    <xf numFmtId="0" fontId="42" fillId="29" borderId="33" xfId="412" applyFont="1" applyFill="1" applyBorder="1" applyAlignment="1" applyProtection="1">
      <alignment horizontal="left" vertical="center" wrapText="1"/>
    </xf>
    <xf numFmtId="0" fontId="42" fillId="29" borderId="44" xfId="412" applyFont="1" applyFill="1" applyBorder="1" applyAlignment="1" applyProtection="1">
      <alignment horizontal="left" vertical="center" wrapText="1"/>
    </xf>
    <xf numFmtId="0" fontId="42" fillId="29" borderId="46" xfId="0" applyFont="1" applyFill="1" applyBorder="1" applyAlignment="1" applyProtection="1">
      <alignment horizontal="left" vertical="center" wrapText="1" indent="1"/>
    </xf>
    <xf numFmtId="0" fontId="42" fillId="29" borderId="22" xfId="0" applyFont="1" applyFill="1" applyBorder="1" applyAlignment="1" applyProtection="1">
      <alignment horizontal="left" vertical="center" wrapText="1" indent="1"/>
    </xf>
    <xf numFmtId="0" fontId="42" fillId="29" borderId="46" xfId="0" applyFont="1" applyFill="1" applyBorder="1" applyAlignment="1" applyProtection="1">
      <alignment horizontal="left" vertical="center" wrapText="1"/>
    </xf>
    <xf numFmtId="0" fontId="42" fillId="29" borderId="22" xfId="0" applyFont="1" applyFill="1" applyBorder="1" applyAlignment="1" applyProtection="1">
      <alignment horizontal="left" vertical="center" wrapText="1"/>
    </xf>
    <xf numFmtId="0" fontId="42" fillId="29" borderId="46" xfId="0" applyFont="1" applyFill="1" applyBorder="1" applyAlignment="1" applyProtection="1">
      <alignment vertical="center" wrapText="1"/>
    </xf>
    <xf numFmtId="0" fontId="42" fillId="29" borderId="22" xfId="0" applyFont="1" applyFill="1" applyBorder="1" applyAlignment="1" applyProtection="1">
      <alignment vertical="center" wrapText="1"/>
    </xf>
    <xf numFmtId="0" fontId="42" fillId="29" borderId="47" xfId="0" applyFont="1" applyFill="1" applyBorder="1" applyAlignment="1" applyProtection="1">
      <alignment vertical="center" wrapText="1"/>
    </xf>
    <xf numFmtId="0" fontId="42" fillId="29" borderId="61" xfId="0" applyFont="1" applyFill="1" applyBorder="1" applyAlignment="1" applyProtection="1">
      <alignment vertical="center" wrapText="1"/>
    </xf>
    <xf numFmtId="0" fontId="42" fillId="29" borderId="46" xfId="0" applyFont="1" applyFill="1" applyBorder="1" applyAlignment="1" applyProtection="1">
      <alignment horizontal="center" vertical="center" wrapText="1"/>
    </xf>
    <xf numFmtId="0" fontId="42" fillId="29" borderId="22" xfId="0" applyFont="1" applyFill="1" applyBorder="1" applyAlignment="1" applyProtection="1">
      <alignment horizontal="center" vertical="center" wrapText="1"/>
    </xf>
    <xf numFmtId="0" fontId="42" fillId="29" borderId="46" xfId="0" applyFont="1" applyFill="1" applyBorder="1" applyAlignment="1" applyProtection="1">
      <alignment horizontal="left" vertical="center" wrapText="1" indent="2"/>
    </xf>
    <xf numFmtId="0" fontId="42" fillId="29" borderId="22" xfId="0" applyFont="1" applyFill="1" applyBorder="1" applyAlignment="1" applyProtection="1">
      <alignment horizontal="left" vertical="center" wrapText="1" indent="2"/>
    </xf>
    <xf numFmtId="49" fontId="42" fillId="29" borderId="52" xfId="0" applyNumberFormat="1" applyFont="1" applyFill="1" applyBorder="1" applyAlignment="1" applyProtection="1">
      <alignment horizontal="center" vertical="center"/>
    </xf>
    <xf numFmtId="49" fontId="42" fillId="29" borderId="51" xfId="0" applyNumberFormat="1" applyFont="1" applyFill="1" applyBorder="1" applyAlignment="1" applyProtection="1">
      <alignment horizontal="center" vertical="center"/>
    </xf>
    <xf numFmtId="49" fontId="42" fillId="29" borderId="43" xfId="0" applyNumberFormat="1" applyFont="1" applyFill="1" applyBorder="1" applyAlignment="1" applyProtection="1">
      <alignment horizontal="center" vertical="center"/>
    </xf>
    <xf numFmtId="0" fontId="42" fillId="30" borderId="45" xfId="0" applyFont="1" applyFill="1" applyBorder="1" applyAlignment="1" applyProtection="1">
      <alignment horizontal="left" vertical="center" wrapText="1" indent="2"/>
      <protection locked="0"/>
    </xf>
    <xf numFmtId="0" fontId="0" fillId="0" borderId="62" xfId="0" applyBorder="1" applyProtection="1">
      <protection locked="0"/>
    </xf>
    <xf numFmtId="0" fontId="0" fillId="0" borderId="44" xfId="0" applyBorder="1" applyProtection="1">
      <protection locked="0"/>
    </xf>
    <xf numFmtId="0" fontId="42" fillId="29" borderId="20" xfId="0" applyFont="1" applyFill="1" applyBorder="1" applyAlignment="1" applyProtection="1">
      <alignment horizontal="left" vertical="center" wrapText="1"/>
    </xf>
    <xf numFmtId="0" fontId="42" fillId="29" borderId="32" xfId="0" applyFont="1" applyFill="1" applyBorder="1" applyAlignment="1" applyProtection="1">
      <alignment horizontal="left" vertical="center" wrapText="1"/>
    </xf>
    <xf numFmtId="0" fontId="58" fillId="29" borderId="39" xfId="0" applyFont="1" applyFill="1" applyBorder="1" applyAlignment="1" applyProtection="1">
      <alignment horizontal="center" vertical="center" wrapText="1"/>
    </xf>
    <xf numFmtId="0" fontId="47" fillId="29" borderId="57" xfId="0" applyFont="1" applyFill="1" applyBorder="1" applyAlignment="1" applyProtection="1">
      <alignment horizontal="center" vertical="center" wrapText="1"/>
    </xf>
    <xf numFmtId="0" fontId="47" fillId="29" borderId="69" xfId="0" applyFont="1" applyFill="1" applyBorder="1" applyAlignment="1" applyProtection="1">
      <alignment horizontal="center" vertical="center" wrapText="1"/>
    </xf>
    <xf numFmtId="0" fontId="66" fillId="29" borderId="0" xfId="0" applyFont="1" applyFill="1" applyBorder="1" applyAlignment="1" applyProtection="1">
      <alignment horizontal="left" vertical="center" wrapText="1"/>
    </xf>
    <xf numFmtId="0" fontId="42" fillId="29" borderId="0" xfId="0" applyFont="1" applyFill="1" applyBorder="1" applyAlignment="1" applyProtection="1">
      <alignment horizontal="left" vertical="center" wrapText="1"/>
    </xf>
    <xf numFmtId="0" fontId="47" fillId="27" borderId="46" xfId="0" applyFont="1" applyFill="1" applyBorder="1" applyAlignment="1" applyProtection="1">
      <alignment horizontal="center" vertical="center"/>
    </xf>
    <xf numFmtId="0" fontId="47" fillId="27" borderId="36" xfId="0" applyFont="1" applyFill="1" applyBorder="1" applyAlignment="1" applyProtection="1">
      <alignment horizontal="center" vertical="center"/>
    </xf>
    <xf numFmtId="0" fontId="47" fillId="27" borderId="22" xfId="0" applyFont="1" applyFill="1" applyBorder="1" applyAlignment="1" applyProtection="1">
      <alignment horizontal="center" vertical="center"/>
    </xf>
    <xf numFmtId="0" fontId="47" fillId="32" borderId="26" xfId="0" applyFont="1" applyFill="1" applyBorder="1" applyAlignment="1" applyProtection="1">
      <alignment horizontal="center" vertical="center" wrapText="1"/>
    </xf>
    <xf numFmtId="0" fontId="47" fillId="32" borderId="72" xfId="0" applyFont="1" applyFill="1" applyBorder="1" applyAlignment="1" applyProtection="1">
      <alignment horizontal="center" vertical="center" wrapText="1"/>
    </xf>
    <xf numFmtId="0" fontId="47" fillId="32" borderId="67" xfId="0" applyFont="1" applyFill="1" applyBorder="1" applyAlignment="1" applyProtection="1">
      <alignment horizontal="center" vertical="center" wrapText="1"/>
    </xf>
  </cellXfs>
  <cellStyles count="487">
    <cellStyle name="_ВО ОП ТЭС-ОТ- 2007" xfId="1"/>
    <cellStyle name="_ВФ ОАО ТЭС-ОТ- 2009" xfId="2"/>
    <cellStyle name="_Договор аренды ЯЭ с разбивкой" xfId="3"/>
    <cellStyle name="_ОТ ИД 2009" xfId="4"/>
    <cellStyle name="_экон.форм-т ВО 1 с разбивкой" xfId="5"/>
    <cellStyle name="’ћѓћ‚›‰" xfId="6"/>
    <cellStyle name="”€ќђќ‘ћ‚›‰" xfId="7"/>
    <cellStyle name="”€љ‘€ђћ‚ђќќ›‰" xfId="8"/>
    <cellStyle name="”ќђќ‘ћ‚›‰" xfId="9"/>
    <cellStyle name="”љ‘ђћ‚ђќќ›‰" xfId="10"/>
    <cellStyle name="„…ќ…†ќ›‰" xfId="11"/>
    <cellStyle name="‡ђѓћ‹ћ‚ћљ1" xfId="12"/>
    <cellStyle name="‡ђѓћ‹ћ‚ћљ2" xfId="13"/>
    <cellStyle name="€’ћѓћ‚›‰" xfId="14"/>
    <cellStyle name="20% - Accent1" xfId="15"/>
    <cellStyle name="20% - Accent2" xfId="16"/>
    <cellStyle name="20% - Accent3" xfId="17"/>
    <cellStyle name="20% - Accent4" xfId="18"/>
    <cellStyle name="20% - Accent5" xfId="19"/>
    <cellStyle name="20% - Accent6" xfId="20"/>
    <cellStyle name="20% - Акцент1 2" xfId="21"/>
    <cellStyle name="20% - Акцент1 3" xfId="22"/>
    <cellStyle name="20% - Акцент1 4" xfId="23"/>
    <cellStyle name="20% - Акцент1 5" xfId="24"/>
    <cellStyle name="20% - Акцент1 6" xfId="25"/>
    <cellStyle name="20% - Акцент1 7" xfId="26"/>
    <cellStyle name="20% - Акцент1 8" xfId="27"/>
    <cellStyle name="20% - Акцент1 9" xfId="28"/>
    <cellStyle name="20% - Акцент2 2" xfId="29"/>
    <cellStyle name="20% - Акцент2 3" xfId="30"/>
    <cellStyle name="20% - Акцент2 4" xfId="31"/>
    <cellStyle name="20% - Акцент2 5" xfId="32"/>
    <cellStyle name="20% - Акцент2 6" xfId="33"/>
    <cellStyle name="20% - Акцент2 7" xfId="34"/>
    <cellStyle name="20% - Акцент2 8" xfId="35"/>
    <cellStyle name="20% - Акцент2 9" xfId="36"/>
    <cellStyle name="20% - Акцент3 2" xfId="37"/>
    <cellStyle name="20% - Акцент3 3" xfId="38"/>
    <cellStyle name="20% - Акцент3 4" xfId="39"/>
    <cellStyle name="20% - Акцент3 5" xfId="40"/>
    <cellStyle name="20% - Акцент3 6" xfId="41"/>
    <cellStyle name="20% - Акцент3 7" xfId="42"/>
    <cellStyle name="20% - Акцент3 8" xfId="43"/>
    <cellStyle name="20% - Акцент3 9" xfId="44"/>
    <cellStyle name="20% - Акцент4 2" xfId="45"/>
    <cellStyle name="20% - Акцент4 3" xfId="46"/>
    <cellStyle name="20% - Акцент4 4" xfId="47"/>
    <cellStyle name="20% - Акцент4 5" xfId="48"/>
    <cellStyle name="20% - Акцент4 6" xfId="49"/>
    <cellStyle name="20% - Акцент4 7" xfId="50"/>
    <cellStyle name="20% - Акцент4 8" xfId="51"/>
    <cellStyle name="20% - Акцент4 9" xfId="52"/>
    <cellStyle name="20% - Акцент5 2" xfId="53"/>
    <cellStyle name="20% - Акцент5 3" xfId="54"/>
    <cellStyle name="20% - Акцент5 4" xfId="55"/>
    <cellStyle name="20% - Акцент5 5" xfId="56"/>
    <cellStyle name="20% - Акцент5 6" xfId="57"/>
    <cellStyle name="20% - Акцент5 7" xfId="58"/>
    <cellStyle name="20% - Акцент5 8" xfId="59"/>
    <cellStyle name="20% - Акцент5 9" xfId="60"/>
    <cellStyle name="20% - Акцент6 2" xfId="61"/>
    <cellStyle name="20% - Акцент6 3" xfId="62"/>
    <cellStyle name="20% - Акцент6 4" xfId="63"/>
    <cellStyle name="20% - Акцент6 5" xfId="64"/>
    <cellStyle name="20% - Акцент6 6" xfId="65"/>
    <cellStyle name="20% - Акцент6 7" xfId="66"/>
    <cellStyle name="20% - Акцент6 8" xfId="67"/>
    <cellStyle name="20% - Акцент6 9" xfId="68"/>
    <cellStyle name="40% - Accent1" xfId="69"/>
    <cellStyle name="40% - Accent2" xfId="70"/>
    <cellStyle name="40% - Accent3" xfId="71"/>
    <cellStyle name="40% - Accent4" xfId="72"/>
    <cellStyle name="40% - Accent5" xfId="73"/>
    <cellStyle name="40% - Accent6" xfId="74"/>
    <cellStyle name="40% - Акцент1 2" xfId="75"/>
    <cellStyle name="40% - Акцент1 3" xfId="76"/>
    <cellStyle name="40% - Акцент1 4" xfId="77"/>
    <cellStyle name="40% - Акцент1 5" xfId="78"/>
    <cellStyle name="40% - Акцент1 6" xfId="79"/>
    <cellStyle name="40% - Акцент1 7" xfId="80"/>
    <cellStyle name="40% - Акцент1 8" xfId="81"/>
    <cellStyle name="40% - Акцент1 9" xfId="82"/>
    <cellStyle name="40% - Акцент2 2" xfId="83"/>
    <cellStyle name="40% - Акцент2 3" xfId="84"/>
    <cellStyle name="40% - Акцент2 4" xfId="85"/>
    <cellStyle name="40% - Акцент2 5" xfId="86"/>
    <cellStyle name="40% - Акцент2 6" xfId="87"/>
    <cellStyle name="40% - Акцент2 7" xfId="88"/>
    <cellStyle name="40% - Акцент2 8" xfId="89"/>
    <cellStyle name="40% - Акцент2 9" xfId="90"/>
    <cellStyle name="40% - Акцент3 2" xfId="91"/>
    <cellStyle name="40% - Акцент3 3" xfId="92"/>
    <cellStyle name="40% - Акцент3 4" xfId="93"/>
    <cellStyle name="40% - Акцент3 5" xfId="94"/>
    <cellStyle name="40% - Акцент3 6" xfId="95"/>
    <cellStyle name="40% - Акцент3 7" xfId="96"/>
    <cellStyle name="40% - Акцент3 8" xfId="97"/>
    <cellStyle name="40% - Акцент3 9" xfId="98"/>
    <cellStyle name="40% - Акцент4 2" xfId="99"/>
    <cellStyle name="40% - Акцент4 3" xfId="100"/>
    <cellStyle name="40% - Акцент4 4" xfId="101"/>
    <cellStyle name="40% - Акцент4 5" xfId="102"/>
    <cellStyle name="40% - Акцент4 6" xfId="103"/>
    <cellStyle name="40% - Акцент4 7" xfId="104"/>
    <cellStyle name="40% - Акцент4 8" xfId="105"/>
    <cellStyle name="40% - Акцент4 9" xfId="106"/>
    <cellStyle name="40% - Акцент5 2" xfId="107"/>
    <cellStyle name="40% - Акцент5 3" xfId="108"/>
    <cellStyle name="40% - Акцент5 4" xfId="109"/>
    <cellStyle name="40% - Акцент5 5" xfId="110"/>
    <cellStyle name="40% - Акцент5 6" xfId="111"/>
    <cellStyle name="40% - Акцент5 7" xfId="112"/>
    <cellStyle name="40% - Акцент5 8" xfId="113"/>
    <cellStyle name="40% - Акцент5 9" xfId="114"/>
    <cellStyle name="40% - Акцент6 2" xfId="115"/>
    <cellStyle name="40% - Акцент6 3" xfId="116"/>
    <cellStyle name="40% - Акцент6 4" xfId="117"/>
    <cellStyle name="40% - Акцент6 5" xfId="118"/>
    <cellStyle name="40% - Акцент6 6" xfId="119"/>
    <cellStyle name="40% - Акцент6 7" xfId="120"/>
    <cellStyle name="40% - Акцент6 8" xfId="121"/>
    <cellStyle name="40% - Акцент6 9" xfId="122"/>
    <cellStyle name="60% - Accent1" xfId="123"/>
    <cellStyle name="60% - Accent2" xfId="124"/>
    <cellStyle name="60% - Accent3" xfId="125"/>
    <cellStyle name="60% - Accent4" xfId="126"/>
    <cellStyle name="60% - Accent5" xfId="127"/>
    <cellStyle name="60% - Accent6" xfId="128"/>
    <cellStyle name="60% - Акцент1 2" xfId="129"/>
    <cellStyle name="60% - Акцент1 3" xfId="130"/>
    <cellStyle name="60% - Акцент1 4" xfId="131"/>
    <cellStyle name="60% - Акцент1 5" xfId="132"/>
    <cellStyle name="60% - Акцент1 6" xfId="133"/>
    <cellStyle name="60% - Акцент1 7" xfId="134"/>
    <cellStyle name="60% - Акцент1 8" xfId="135"/>
    <cellStyle name="60% - Акцент1 9" xfId="136"/>
    <cellStyle name="60% - Акцент2 2" xfId="137"/>
    <cellStyle name="60% - Акцент2 3" xfId="138"/>
    <cellStyle name="60% - Акцент2 4" xfId="139"/>
    <cellStyle name="60% - Акцент2 5" xfId="140"/>
    <cellStyle name="60% - Акцент2 6" xfId="141"/>
    <cellStyle name="60% - Акцент2 7" xfId="142"/>
    <cellStyle name="60% - Акцент2 8" xfId="143"/>
    <cellStyle name="60% - Акцент2 9" xfId="144"/>
    <cellStyle name="60% - Акцент3 2" xfId="145"/>
    <cellStyle name="60% - Акцент3 3" xfId="146"/>
    <cellStyle name="60% - Акцент3 4" xfId="147"/>
    <cellStyle name="60% - Акцент3 5" xfId="148"/>
    <cellStyle name="60% - Акцент3 6" xfId="149"/>
    <cellStyle name="60% - Акцент3 7" xfId="150"/>
    <cellStyle name="60% - Акцент3 8" xfId="151"/>
    <cellStyle name="60% - Акцент3 9" xfId="152"/>
    <cellStyle name="60% - Акцент4 2" xfId="153"/>
    <cellStyle name="60% - Акцент4 3" xfId="154"/>
    <cellStyle name="60% - Акцент4 4" xfId="155"/>
    <cellStyle name="60% - Акцент4 5" xfId="156"/>
    <cellStyle name="60% - Акцент4 6" xfId="157"/>
    <cellStyle name="60% - Акцент4 7" xfId="158"/>
    <cellStyle name="60% - Акцент4 8" xfId="159"/>
    <cellStyle name="60% - Акцент4 9" xfId="160"/>
    <cellStyle name="60% - Акцент5 2" xfId="161"/>
    <cellStyle name="60% - Акцент5 3" xfId="162"/>
    <cellStyle name="60% - Акцент5 4" xfId="163"/>
    <cellStyle name="60% - Акцент5 5" xfId="164"/>
    <cellStyle name="60% - Акцент5 6" xfId="165"/>
    <cellStyle name="60% - Акцент5 7" xfId="166"/>
    <cellStyle name="60% - Акцент5 8" xfId="167"/>
    <cellStyle name="60% - Акцент5 9" xfId="168"/>
    <cellStyle name="60% - Акцент6 2" xfId="169"/>
    <cellStyle name="60% - Акцент6 3" xfId="170"/>
    <cellStyle name="60% - Акцент6 4" xfId="171"/>
    <cellStyle name="60% - Акцент6 5" xfId="172"/>
    <cellStyle name="60% - Акцент6 6" xfId="173"/>
    <cellStyle name="60% - Акцент6 7" xfId="174"/>
    <cellStyle name="60% - Акцент6 8" xfId="175"/>
    <cellStyle name="60% - Акцент6 9" xfId="176"/>
    <cellStyle name="Accent1" xfId="177"/>
    <cellStyle name="Accent2" xfId="178"/>
    <cellStyle name="Accent3" xfId="179"/>
    <cellStyle name="Accent4" xfId="180"/>
    <cellStyle name="Accent5" xfId="181"/>
    <cellStyle name="Accent6" xfId="182"/>
    <cellStyle name="Bad" xfId="183"/>
    <cellStyle name="Calculation" xfId="184"/>
    <cellStyle name="Check Cell" xfId="185"/>
    <cellStyle name="Comma [0]_irl tel sep5" xfId="186"/>
    <cellStyle name="Comma_irl tel sep5" xfId="187"/>
    <cellStyle name="Currency [0]" xfId="188"/>
    <cellStyle name="Currency [0] 2" xfId="189"/>
    <cellStyle name="Currency [0] 3" xfId="190"/>
    <cellStyle name="Currency [0] 4" xfId="191"/>
    <cellStyle name="Currency [0] 5" xfId="192"/>
    <cellStyle name="Currency [0] 6" xfId="193"/>
    <cellStyle name="Currency [0] 7" xfId="194"/>
    <cellStyle name="Currency [0] 8" xfId="195"/>
    <cellStyle name="Currency_irl tel sep5" xfId="196"/>
    <cellStyle name="Euro" xfId="197"/>
    <cellStyle name="Explanatory Text" xfId="198"/>
    <cellStyle name="F2" xfId="199"/>
    <cellStyle name="F3" xfId="200"/>
    <cellStyle name="F4" xfId="201"/>
    <cellStyle name="F5" xfId="202"/>
    <cellStyle name="F6" xfId="203"/>
    <cellStyle name="F7" xfId="204"/>
    <cellStyle name="F8" xfId="205"/>
    <cellStyle name="Good" xfId="206"/>
    <cellStyle name="Heading 1" xfId="207"/>
    <cellStyle name="Heading 2" xfId="208"/>
    <cellStyle name="Heading 3" xfId="209"/>
    <cellStyle name="Heading 4" xfId="210"/>
    <cellStyle name="Input" xfId="211"/>
    <cellStyle name="Linked Cell" xfId="212"/>
    <cellStyle name="Neutral" xfId="213"/>
    <cellStyle name="normal" xfId="214"/>
    <cellStyle name="Normal 2" xfId="215"/>
    <cellStyle name="Normal_ASUS" xfId="216"/>
    <cellStyle name="Normal1" xfId="217"/>
    <cellStyle name="normбlnм_laroux" xfId="218"/>
    <cellStyle name="Note" xfId="219"/>
    <cellStyle name="Output" xfId="220"/>
    <cellStyle name="Price_Body" xfId="221"/>
    <cellStyle name="Style 1" xfId="222"/>
    <cellStyle name="Title" xfId="223"/>
    <cellStyle name="Total" xfId="224"/>
    <cellStyle name="Warning Text" xfId="225"/>
    <cellStyle name="Акцент1 2" xfId="226"/>
    <cellStyle name="Акцент1 3" xfId="227"/>
    <cellStyle name="Акцент1 4" xfId="228"/>
    <cellStyle name="Акцент1 5" xfId="229"/>
    <cellStyle name="Акцент1 6" xfId="230"/>
    <cellStyle name="Акцент1 7" xfId="231"/>
    <cellStyle name="Акцент1 8" xfId="232"/>
    <cellStyle name="Акцент1 9" xfId="233"/>
    <cellStyle name="Акцент2 2" xfId="234"/>
    <cellStyle name="Акцент2 3" xfId="235"/>
    <cellStyle name="Акцент2 4" xfId="236"/>
    <cellStyle name="Акцент2 5" xfId="237"/>
    <cellStyle name="Акцент2 6" xfId="238"/>
    <cellStyle name="Акцент2 7" xfId="239"/>
    <cellStyle name="Акцент2 8" xfId="240"/>
    <cellStyle name="Акцент2 9" xfId="241"/>
    <cellStyle name="Акцент3 2" xfId="242"/>
    <cellStyle name="Акцент3 3" xfId="243"/>
    <cellStyle name="Акцент3 4" xfId="244"/>
    <cellStyle name="Акцент3 5" xfId="245"/>
    <cellStyle name="Акцент3 6" xfId="246"/>
    <cellStyle name="Акцент3 7" xfId="247"/>
    <cellStyle name="Акцент3 8" xfId="248"/>
    <cellStyle name="Акцент3 9" xfId="249"/>
    <cellStyle name="Акцент4 2" xfId="250"/>
    <cellStyle name="Акцент4 3" xfId="251"/>
    <cellStyle name="Акцент4 4" xfId="252"/>
    <cellStyle name="Акцент4 5" xfId="253"/>
    <cellStyle name="Акцент4 6" xfId="254"/>
    <cellStyle name="Акцент4 7" xfId="255"/>
    <cellStyle name="Акцент4 8" xfId="256"/>
    <cellStyle name="Акцент4 9" xfId="257"/>
    <cellStyle name="Акцент5 2" xfId="258"/>
    <cellStyle name="Акцент5 3" xfId="259"/>
    <cellStyle name="Акцент5 4" xfId="260"/>
    <cellStyle name="Акцент5 5" xfId="261"/>
    <cellStyle name="Акцент5 6" xfId="262"/>
    <cellStyle name="Акцент5 7" xfId="263"/>
    <cellStyle name="Акцент5 8" xfId="264"/>
    <cellStyle name="Акцент5 9" xfId="265"/>
    <cellStyle name="Акцент6 2" xfId="266"/>
    <cellStyle name="Акцент6 3" xfId="267"/>
    <cellStyle name="Акцент6 4" xfId="268"/>
    <cellStyle name="Акцент6 5" xfId="269"/>
    <cellStyle name="Акцент6 6" xfId="270"/>
    <cellStyle name="Акцент6 7" xfId="271"/>
    <cellStyle name="Акцент6 8" xfId="272"/>
    <cellStyle name="Акцент6 9" xfId="273"/>
    <cellStyle name="Беззащитный" xfId="274"/>
    <cellStyle name="Ввод  2" xfId="275"/>
    <cellStyle name="Ввод  3" xfId="276"/>
    <cellStyle name="Ввод  4" xfId="277"/>
    <cellStyle name="Ввод  5" xfId="278"/>
    <cellStyle name="Ввод  6" xfId="279"/>
    <cellStyle name="Ввод  7" xfId="280"/>
    <cellStyle name="Ввод  8" xfId="281"/>
    <cellStyle name="Ввод  9" xfId="282"/>
    <cellStyle name="Вывод 2" xfId="283"/>
    <cellStyle name="Вывод 3" xfId="284"/>
    <cellStyle name="Вывод 4" xfId="285"/>
    <cellStyle name="Вывод 5" xfId="286"/>
    <cellStyle name="Вывод 6" xfId="287"/>
    <cellStyle name="Вывод 7" xfId="288"/>
    <cellStyle name="Вывод 8" xfId="289"/>
    <cellStyle name="Вывод 9" xfId="290"/>
    <cellStyle name="Вычисление 2" xfId="291"/>
    <cellStyle name="Вычисление 3" xfId="292"/>
    <cellStyle name="Вычисление 4" xfId="293"/>
    <cellStyle name="Вычисление 5" xfId="294"/>
    <cellStyle name="Вычисление 6" xfId="295"/>
    <cellStyle name="Вычисление 7" xfId="296"/>
    <cellStyle name="Вычисление 8" xfId="297"/>
    <cellStyle name="Вычисление 9" xfId="298"/>
    <cellStyle name="Гиперссылка" xfId="299" builtinId="8"/>
    <cellStyle name="Гиперссылка_PREDEL.JKH.2010(v1.3)" xfId="300"/>
    <cellStyle name="Гиперссылка_TR.TARIFF.AUTO.P.M.2.16" xfId="301"/>
    <cellStyle name="ДАТА" xfId="302"/>
    <cellStyle name="Заголовок" xfId="303"/>
    <cellStyle name="Заголовок 1 2" xfId="304"/>
    <cellStyle name="Заголовок 1 3" xfId="305"/>
    <cellStyle name="Заголовок 1 4" xfId="306"/>
    <cellStyle name="Заголовок 1 5" xfId="307"/>
    <cellStyle name="Заголовок 1 6" xfId="308"/>
    <cellStyle name="Заголовок 1 7" xfId="309"/>
    <cellStyle name="Заголовок 1 8" xfId="310"/>
    <cellStyle name="Заголовок 1 9" xfId="311"/>
    <cellStyle name="Заголовок 2 2" xfId="312"/>
    <cellStyle name="Заголовок 2 3" xfId="313"/>
    <cellStyle name="Заголовок 2 4" xfId="314"/>
    <cellStyle name="Заголовок 2 5" xfId="315"/>
    <cellStyle name="Заголовок 2 6" xfId="316"/>
    <cellStyle name="Заголовок 2 7" xfId="317"/>
    <cellStyle name="Заголовок 2 8" xfId="318"/>
    <cellStyle name="Заголовок 2 9" xfId="319"/>
    <cellStyle name="Заголовок 3 2" xfId="320"/>
    <cellStyle name="Заголовок 3 3" xfId="321"/>
    <cellStyle name="Заголовок 3 4" xfId="322"/>
    <cellStyle name="Заголовок 3 5" xfId="323"/>
    <cellStyle name="Заголовок 3 6" xfId="324"/>
    <cellStyle name="Заголовок 3 7" xfId="325"/>
    <cellStyle name="Заголовок 3 8" xfId="326"/>
    <cellStyle name="Заголовок 3 9" xfId="327"/>
    <cellStyle name="Заголовок 4 2" xfId="328"/>
    <cellStyle name="Заголовок 4 3" xfId="329"/>
    <cellStyle name="Заголовок 4 4" xfId="330"/>
    <cellStyle name="Заголовок 4 5" xfId="331"/>
    <cellStyle name="Заголовок 4 6" xfId="332"/>
    <cellStyle name="Заголовок 4 7" xfId="333"/>
    <cellStyle name="Заголовок 4 8" xfId="334"/>
    <cellStyle name="Заголовок 4 9" xfId="335"/>
    <cellStyle name="ЗАГОЛОВОК1" xfId="336"/>
    <cellStyle name="ЗАГОЛОВОК2" xfId="337"/>
    <cellStyle name="ЗаголовокСтолбца" xfId="338"/>
    <cellStyle name="Защитный" xfId="339"/>
    <cellStyle name="Значение" xfId="340"/>
    <cellStyle name="Итог 2" xfId="341"/>
    <cellStyle name="Итог 3" xfId="342"/>
    <cellStyle name="Итог 4" xfId="343"/>
    <cellStyle name="Итог 5" xfId="344"/>
    <cellStyle name="Итог 6" xfId="345"/>
    <cellStyle name="Итог 7" xfId="346"/>
    <cellStyle name="Итог 8" xfId="347"/>
    <cellStyle name="Итог 9" xfId="348"/>
    <cellStyle name="ИТОГОВЫЙ" xfId="349"/>
    <cellStyle name="Контрольная ячейка 2" xfId="350"/>
    <cellStyle name="Контрольная ячейка 3" xfId="351"/>
    <cellStyle name="Контрольная ячейка 4" xfId="352"/>
    <cellStyle name="Контрольная ячейка 5" xfId="353"/>
    <cellStyle name="Контрольная ячейка 6" xfId="354"/>
    <cellStyle name="Контрольная ячейка 7" xfId="355"/>
    <cellStyle name="Контрольная ячейка 8" xfId="356"/>
    <cellStyle name="Контрольная ячейка 9" xfId="357"/>
    <cellStyle name="Мои наименования показателей" xfId="358"/>
    <cellStyle name="Мои наименования показателей 2" xfId="359"/>
    <cellStyle name="Мои наименования показателей 3" xfId="360"/>
    <cellStyle name="Мои наименования показателей 4" xfId="361"/>
    <cellStyle name="Мои наименования показателей 5" xfId="362"/>
    <cellStyle name="Мои наименования показателей 6" xfId="363"/>
    <cellStyle name="Мои наименования показателей 7" xfId="364"/>
    <cellStyle name="Мои наименования показателей 8" xfId="365"/>
    <cellStyle name="Мои наименования показателей_BALANCE.TBO.1.71" xfId="366"/>
    <cellStyle name="Мой заголовок" xfId="367"/>
    <cellStyle name="Мой заголовок листа" xfId="368"/>
    <cellStyle name="назв фил" xfId="369"/>
    <cellStyle name="Название 2" xfId="370"/>
    <cellStyle name="Название 3" xfId="371"/>
    <cellStyle name="Название 4" xfId="372"/>
    <cellStyle name="Название 5" xfId="373"/>
    <cellStyle name="Название 6" xfId="374"/>
    <cellStyle name="Название 7" xfId="375"/>
    <cellStyle name="Название 8" xfId="376"/>
    <cellStyle name="Название 9" xfId="377"/>
    <cellStyle name="Нейтральный 2" xfId="378"/>
    <cellStyle name="Нейтральный 3" xfId="379"/>
    <cellStyle name="Нейтральный 4" xfId="380"/>
    <cellStyle name="Нейтральный 5" xfId="381"/>
    <cellStyle name="Нейтральный 6" xfId="382"/>
    <cellStyle name="Нейтральный 7" xfId="383"/>
    <cellStyle name="Нейтральный 8" xfId="384"/>
    <cellStyle name="Нейтральный 9" xfId="385"/>
    <cellStyle name="Обычный" xfId="0" builtinId="0"/>
    <cellStyle name="Обычный 10" xfId="386"/>
    <cellStyle name="Обычный 2" xfId="387"/>
    <cellStyle name="Обычный 2 2" xfId="388"/>
    <cellStyle name="Обычный 2 3" xfId="389"/>
    <cellStyle name="Обычный 2 4" xfId="390"/>
    <cellStyle name="Обычный 2 5" xfId="391"/>
    <cellStyle name="Обычный 2 6" xfId="392"/>
    <cellStyle name="Обычный 2_EE.FORMA15.BS.4.78(v0.1)" xfId="393"/>
    <cellStyle name="Обычный 3" xfId="394"/>
    <cellStyle name="Обычный 4" xfId="395"/>
    <cellStyle name="Обычный 5" xfId="396"/>
    <cellStyle name="Обычный 6" xfId="397"/>
    <cellStyle name="Обычный 7" xfId="398"/>
    <cellStyle name="Обычный 8" xfId="399"/>
    <cellStyle name="Обычный 9" xfId="400"/>
    <cellStyle name="Обычный_BALANCE.VODOSN.2008YEAR_JKK.33.VS.1.77" xfId="401"/>
    <cellStyle name="Обычный_BALANCE.WARM.2007YEAR(FACT)" xfId="402"/>
    <cellStyle name="Обычный_EE.RGEN.2.73 (17.11.2009)" xfId="403"/>
    <cellStyle name="Обычный_OREP.JKH.POD.2010YEAR(v1.0)" xfId="404"/>
    <cellStyle name="Обычный_OREP.JKH.POD.2010YEAR(v1.1)" xfId="405"/>
    <cellStyle name="Обычный_PREDEL.JKH.2010(v1.3)" xfId="406"/>
    <cellStyle name="Обычный_PRIL1.ELECTR" xfId="407"/>
    <cellStyle name="Обычный_PRIL4.JKU.7.28(04.03.2009)" xfId="408"/>
    <cellStyle name="Обычный_ЖКУ_проект3" xfId="409"/>
    <cellStyle name="Обычный_Котёл Сбыты" xfId="410"/>
    <cellStyle name="Обычный_Мониторинг инвестиций" xfId="411"/>
    <cellStyle name="Обычный_Мониторинг по тарифам ТОWRK_BU" xfId="412"/>
    <cellStyle name="Обычный_Приложение 3 (вода) мет" xfId="413"/>
    <cellStyle name="Обычный_ТС цены" xfId="414"/>
    <cellStyle name="Обычный_форма 1 водопровод для орг" xfId="415"/>
    <cellStyle name="Плохой 2" xfId="416"/>
    <cellStyle name="Плохой 3" xfId="417"/>
    <cellStyle name="Плохой 4" xfId="418"/>
    <cellStyle name="Плохой 5" xfId="419"/>
    <cellStyle name="Плохой 6" xfId="420"/>
    <cellStyle name="Плохой 7" xfId="421"/>
    <cellStyle name="Плохой 8" xfId="422"/>
    <cellStyle name="Плохой 9" xfId="423"/>
    <cellStyle name="Поле ввода" xfId="424"/>
    <cellStyle name="Пояснение 2" xfId="425"/>
    <cellStyle name="Пояснение 3" xfId="426"/>
    <cellStyle name="Пояснение 4" xfId="427"/>
    <cellStyle name="Пояснение 5" xfId="428"/>
    <cellStyle name="Пояснение 6" xfId="429"/>
    <cellStyle name="Пояснение 7" xfId="430"/>
    <cellStyle name="Пояснение 8" xfId="431"/>
    <cellStyle name="Пояснение 9" xfId="432"/>
    <cellStyle name="Примечание 10" xfId="433"/>
    <cellStyle name="Примечание 11" xfId="434"/>
    <cellStyle name="Примечание 12" xfId="435"/>
    <cellStyle name="Примечание 2" xfId="436"/>
    <cellStyle name="Примечание 2 2" xfId="437"/>
    <cellStyle name="Примечание 2 3" xfId="438"/>
    <cellStyle name="Примечание 2 4" xfId="439"/>
    <cellStyle name="Примечание 2 5" xfId="440"/>
    <cellStyle name="Примечание 2 6" xfId="441"/>
    <cellStyle name="Примечание 3" xfId="442"/>
    <cellStyle name="Примечание 4" xfId="443"/>
    <cellStyle name="Примечание 5" xfId="444"/>
    <cellStyle name="Примечание 6" xfId="445"/>
    <cellStyle name="Примечание 7" xfId="446"/>
    <cellStyle name="Примечание 8" xfId="447"/>
    <cellStyle name="Примечание 9" xfId="448"/>
    <cellStyle name="Процентный 2" xfId="449"/>
    <cellStyle name="Процентный 3" xfId="450"/>
    <cellStyle name="Процентный 4" xfId="451"/>
    <cellStyle name="Связанная ячейка 2" xfId="452"/>
    <cellStyle name="Связанная ячейка 3" xfId="453"/>
    <cellStyle name="Связанная ячейка 4" xfId="454"/>
    <cellStyle name="Связанная ячейка 5" xfId="455"/>
    <cellStyle name="Связанная ячейка 6" xfId="456"/>
    <cellStyle name="Связанная ячейка 7" xfId="457"/>
    <cellStyle name="Связанная ячейка 8" xfId="458"/>
    <cellStyle name="Связанная ячейка 9" xfId="459"/>
    <cellStyle name="Стиль 1" xfId="460"/>
    <cellStyle name="ТЕКСТ" xfId="461"/>
    <cellStyle name="Текст предупреждения 2" xfId="462"/>
    <cellStyle name="Текст предупреждения 3" xfId="463"/>
    <cellStyle name="Текст предупреждения 4" xfId="464"/>
    <cellStyle name="Текст предупреждения 5" xfId="465"/>
    <cellStyle name="Текст предупреждения 6" xfId="466"/>
    <cellStyle name="Текст предупреждения 7" xfId="467"/>
    <cellStyle name="Текст предупреждения 8" xfId="468"/>
    <cellStyle name="Текст предупреждения 9" xfId="469"/>
    <cellStyle name="Текстовый" xfId="470"/>
    <cellStyle name="Тысячи [0]_3Com" xfId="471"/>
    <cellStyle name="Тысячи_3Com" xfId="472"/>
    <cellStyle name="ФИКСИРОВАННЫЙ" xfId="473"/>
    <cellStyle name="Финансовый 2" xfId="474"/>
    <cellStyle name="Формула" xfId="475"/>
    <cellStyle name="ФормулаВБ" xfId="476"/>
    <cellStyle name="ФормулаНаКонтроль" xfId="477"/>
    <cellStyle name="Хороший 2" xfId="478"/>
    <cellStyle name="Хороший 3" xfId="479"/>
    <cellStyle name="Хороший 4" xfId="480"/>
    <cellStyle name="Хороший 5" xfId="481"/>
    <cellStyle name="Хороший 6" xfId="482"/>
    <cellStyle name="Хороший 7" xfId="483"/>
    <cellStyle name="Хороший 8" xfId="484"/>
    <cellStyle name="Хороший 9" xfId="485"/>
    <cellStyle name="Џђћ–…ќ’ќ›‰" xfId="48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2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elp@eias.ru" TargetMode="External"/><Relationship Id="rId6" Type="http://schemas.openxmlformats.org/officeDocument/2006/relationships/control" Target="../activeX/activeX1.xml"/><Relationship Id="rId5" Type="http://schemas.openxmlformats.org/officeDocument/2006/relationships/oleObject" Target="../embeddings/_________Microsoft_Office_Word_97_-_20032.doc"/><Relationship Id="rId4" Type="http://schemas.openxmlformats.org/officeDocument/2006/relationships/oleObject" Target="../embeddings/_________Microsoft_Office_Word_97_-_2003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3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ntrol" Target="../activeX/activeX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001" enableFormatConditionsCalculation="0">
    <tabColor indexed="12"/>
  </sheetPr>
  <dimension ref="A1:Q55"/>
  <sheetViews>
    <sheetView topLeftCell="A34" workbookViewId="0">
      <selection activeCell="S39" sqref="S39"/>
    </sheetView>
  </sheetViews>
  <sheetFormatPr defaultRowHeight="11.25"/>
  <cols>
    <col min="1" max="2" width="2.7109375" style="66" customWidth="1"/>
    <col min="3" max="15" width="9.140625" style="66"/>
    <col min="16" max="16" width="9" style="66" customWidth="1"/>
    <col min="17" max="18" width="2.7109375" style="66" customWidth="1"/>
    <col min="19" max="16384" width="9.140625" style="66"/>
  </cols>
  <sheetData>
    <row r="1" spans="2:17">
      <c r="N1" s="67"/>
      <c r="O1" s="67"/>
    </row>
    <row r="2" spans="2:17" ht="12.75">
      <c r="B2" s="68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241"/>
      <c r="O2" s="241"/>
      <c r="P2" s="368" t="e">
        <f ca="1">"Версия " &amp; GetVersion()</f>
        <v>#NAME?</v>
      </c>
      <c r="Q2" s="369"/>
    </row>
    <row r="3" spans="2:17" ht="30.75" customHeight="1">
      <c r="B3" s="70"/>
      <c r="C3" s="370" t="s">
        <v>126</v>
      </c>
      <c r="D3" s="371"/>
      <c r="E3" s="371"/>
      <c r="F3" s="371"/>
      <c r="G3" s="371"/>
      <c r="H3" s="371"/>
      <c r="I3" s="371"/>
      <c r="J3" s="371"/>
      <c r="K3" s="371"/>
      <c r="L3" s="371"/>
      <c r="M3" s="371"/>
      <c r="N3" s="371"/>
      <c r="O3" s="371"/>
      <c r="P3" s="372"/>
      <c r="Q3" s="38"/>
    </row>
    <row r="4" spans="2:17" ht="12.75">
      <c r="B4" s="70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2"/>
      <c r="O4" s="72"/>
      <c r="P4" s="72"/>
      <c r="Q4" s="38"/>
    </row>
    <row r="5" spans="2:17" ht="15" customHeight="1">
      <c r="B5" s="70"/>
      <c r="C5" s="373" t="s">
        <v>214</v>
      </c>
      <c r="D5" s="373"/>
      <c r="E5" s="373"/>
      <c r="F5" s="373"/>
      <c r="G5" s="373"/>
      <c r="H5" s="373"/>
      <c r="I5" s="71"/>
      <c r="J5" s="71"/>
      <c r="K5" s="71"/>
      <c r="L5" s="71"/>
      <c r="M5" s="71"/>
      <c r="N5" s="72"/>
      <c r="O5" s="72"/>
      <c r="P5" s="71"/>
      <c r="Q5" s="73"/>
    </row>
    <row r="6" spans="2:17" ht="27" customHeight="1">
      <c r="B6" s="70"/>
      <c r="C6" s="374" t="s">
        <v>57</v>
      </c>
      <c r="D6" s="374"/>
      <c r="E6" s="374"/>
      <c r="F6" s="374"/>
      <c r="G6" s="374"/>
      <c r="H6" s="374"/>
      <c r="I6" s="71"/>
      <c r="J6" s="71"/>
      <c r="K6" s="71"/>
      <c r="L6" s="71"/>
      <c r="M6" s="71"/>
      <c r="N6" s="71"/>
      <c r="O6" s="71"/>
      <c r="P6" s="71"/>
      <c r="Q6" s="73"/>
    </row>
    <row r="7" spans="2:17">
      <c r="B7" s="70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3"/>
    </row>
    <row r="8" spans="2:17">
      <c r="B8" s="70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3"/>
    </row>
    <row r="9" spans="2:17">
      <c r="B9" s="70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3"/>
    </row>
    <row r="10" spans="2:17">
      <c r="B10" s="70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3"/>
    </row>
    <row r="11" spans="2:17">
      <c r="B11" s="70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3"/>
    </row>
    <row r="12" spans="2:17">
      <c r="B12" s="70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3"/>
    </row>
    <row r="13" spans="2:17">
      <c r="B13" s="70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3"/>
    </row>
    <row r="14" spans="2:17">
      <c r="B14" s="70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3"/>
    </row>
    <row r="15" spans="2:17">
      <c r="B15" s="70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3"/>
    </row>
    <row r="16" spans="2:17">
      <c r="B16" s="70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3"/>
    </row>
    <row r="17" spans="2:17">
      <c r="B17" s="70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3"/>
    </row>
    <row r="18" spans="2:17">
      <c r="B18" s="70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3"/>
    </row>
    <row r="19" spans="2:17">
      <c r="B19" s="70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3"/>
    </row>
    <row r="20" spans="2:17">
      <c r="B20" s="70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3"/>
    </row>
    <row r="21" spans="2:17">
      <c r="B21" s="70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3"/>
    </row>
    <row r="22" spans="2:17" ht="11.25" customHeight="1">
      <c r="B22" s="70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3"/>
    </row>
    <row r="23" spans="2:17">
      <c r="B23" s="70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3"/>
    </row>
    <row r="24" spans="2:17">
      <c r="B24" s="70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3"/>
    </row>
    <row r="25" spans="2:17">
      <c r="B25" s="70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3"/>
    </row>
    <row r="26" spans="2:17">
      <c r="B26" s="70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3"/>
    </row>
    <row r="27" spans="2:17">
      <c r="B27" s="70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3"/>
    </row>
    <row r="28" spans="2:17">
      <c r="B28" s="70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3"/>
    </row>
    <row r="29" spans="2:17">
      <c r="B29" s="70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3"/>
    </row>
    <row r="30" spans="2:17">
      <c r="B30" s="70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3"/>
    </row>
    <row r="31" spans="2:17">
      <c r="B31" s="70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3"/>
    </row>
    <row r="32" spans="2:17">
      <c r="B32" s="70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3"/>
    </row>
    <row r="33" spans="1:17">
      <c r="B33" s="70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3"/>
    </row>
    <row r="34" spans="1:17">
      <c r="B34" s="70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3"/>
    </row>
    <row r="35" spans="1:17">
      <c r="B35" s="70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3"/>
    </row>
    <row r="36" spans="1:17">
      <c r="B36" s="70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3"/>
    </row>
    <row r="37" spans="1:17">
      <c r="B37" s="70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3"/>
    </row>
    <row r="38" spans="1:17">
      <c r="B38" s="70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3"/>
    </row>
    <row r="39" spans="1:17">
      <c r="B39" s="70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3"/>
    </row>
    <row r="40" spans="1:17">
      <c r="B40" s="70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3"/>
    </row>
    <row r="41" spans="1:17">
      <c r="B41" s="70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3"/>
    </row>
    <row r="42" spans="1:17" s="247" customFormat="1">
      <c r="A42" s="242"/>
      <c r="B42" s="243"/>
      <c r="C42" s="367" t="s">
        <v>335</v>
      </c>
      <c r="D42" s="367"/>
      <c r="E42" s="367"/>
      <c r="F42" s="367"/>
      <c r="G42" s="367"/>
      <c r="H42" s="367"/>
      <c r="I42" s="244"/>
      <c r="J42" s="244"/>
      <c r="K42" s="244"/>
      <c r="L42" s="244"/>
      <c r="M42" s="244"/>
      <c r="N42" s="245"/>
      <c r="O42" s="245"/>
      <c r="P42" s="245"/>
      <c r="Q42" s="246"/>
    </row>
    <row r="43" spans="1:17" s="247" customFormat="1">
      <c r="A43" s="242"/>
      <c r="B43" s="243"/>
      <c r="C43" s="357" t="s">
        <v>336</v>
      </c>
      <c r="D43" s="357"/>
      <c r="E43" s="360"/>
      <c r="F43" s="366"/>
      <c r="G43" s="366"/>
      <c r="H43" s="366"/>
      <c r="I43" s="366"/>
      <c r="J43" s="366"/>
      <c r="K43" s="366"/>
      <c r="L43" s="243"/>
      <c r="M43" s="244"/>
      <c r="N43" s="245"/>
      <c r="O43" s="245"/>
      <c r="P43" s="245"/>
      <c r="Q43" s="246"/>
    </row>
    <row r="44" spans="1:17" s="247" customFormat="1">
      <c r="A44" s="242"/>
      <c r="B44" s="243"/>
      <c r="C44" s="357" t="s">
        <v>337</v>
      </c>
      <c r="D44" s="357"/>
      <c r="E44" s="360"/>
      <c r="F44" s="366"/>
      <c r="G44" s="366"/>
      <c r="H44" s="366"/>
      <c r="I44" s="366"/>
      <c r="J44" s="366"/>
      <c r="K44" s="366"/>
      <c r="L44" s="243"/>
      <c r="M44" s="244"/>
      <c r="N44" s="245"/>
      <c r="O44" s="245"/>
      <c r="P44" s="245"/>
      <c r="Q44" s="246"/>
    </row>
    <row r="45" spans="1:17" s="247" customFormat="1">
      <c r="A45" s="242"/>
      <c r="B45" s="243"/>
      <c r="C45" s="357" t="s">
        <v>197</v>
      </c>
      <c r="D45" s="357"/>
      <c r="E45" s="365" t="s">
        <v>338</v>
      </c>
      <c r="F45" s="366"/>
      <c r="G45" s="366"/>
      <c r="H45" s="366"/>
      <c r="I45" s="366"/>
      <c r="J45" s="366"/>
      <c r="K45" s="366"/>
      <c r="L45" s="243"/>
      <c r="M45" s="244"/>
      <c r="N45" s="245"/>
      <c r="O45" s="245"/>
      <c r="P45" s="245"/>
      <c r="Q45" s="246"/>
    </row>
    <row r="46" spans="1:17" s="247" customFormat="1">
      <c r="A46" s="242"/>
      <c r="B46" s="243"/>
      <c r="C46" s="357" t="s">
        <v>339</v>
      </c>
      <c r="D46" s="357"/>
      <c r="E46" s="358"/>
      <c r="F46" s="359"/>
      <c r="G46" s="359"/>
      <c r="H46" s="359"/>
      <c r="I46" s="359"/>
      <c r="J46" s="359"/>
      <c r="K46" s="360"/>
      <c r="L46" s="243"/>
      <c r="M46" s="244"/>
      <c r="N46" s="245"/>
      <c r="O46" s="245"/>
      <c r="P46" s="245"/>
      <c r="Q46" s="246"/>
    </row>
    <row r="47" spans="1:17" s="247" customFormat="1" ht="25.5" customHeight="1">
      <c r="A47" s="242"/>
      <c r="B47" s="243"/>
      <c r="C47" s="357" t="s">
        <v>340</v>
      </c>
      <c r="D47" s="357"/>
      <c r="E47" s="359" t="s">
        <v>341</v>
      </c>
      <c r="F47" s="359"/>
      <c r="G47" s="359"/>
      <c r="H47" s="359"/>
      <c r="I47" s="359"/>
      <c r="J47" s="359"/>
      <c r="K47" s="360"/>
      <c r="L47" s="243"/>
      <c r="M47" s="244"/>
      <c r="N47" s="245"/>
      <c r="O47" s="245"/>
      <c r="P47" s="245"/>
      <c r="Q47" s="246"/>
    </row>
    <row r="48" spans="1:17" s="247" customFormat="1">
      <c r="A48" s="242"/>
      <c r="B48" s="243"/>
      <c r="C48" s="248"/>
      <c r="D48" s="248"/>
      <c r="E48" s="248"/>
      <c r="F48" s="248"/>
      <c r="G48" s="248"/>
      <c r="H48" s="248"/>
      <c r="I48" s="244"/>
      <c r="J48" s="244"/>
      <c r="K48" s="244"/>
      <c r="L48" s="244"/>
      <c r="M48" s="244"/>
      <c r="N48" s="245"/>
      <c r="O48" s="245"/>
      <c r="P48" s="245"/>
      <c r="Q48" s="246"/>
    </row>
    <row r="49" spans="1:17" s="247" customFormat="1">
      <c r="A49" s="242"/>
      <c r="B49" s="243"/>
      <c r="C49" s="367" t="s">
        <v>342</v>
      </c>
      <c r="D49" s="367"/>
      <c r="E49" s="367"/>
      <c r="F49" s="367"/>
      <c r="G49" s="367"/>
      <c r="H49" s="367"/>
      <c r="I49" s="244"/>
      <c r="J49" s="244"/>
      <c r="K49" s="244"/>
      <c r="L49" s="244"/>
      <c r="M49" s="244"/>
      <c r="N49" s="245"/>
      <c r="O49" s="245"/>
      <c r="P49" s="245"/>
      <c r="Q49" s="246"/>
    </row>
    <row r="50" spans="1:17" s="247" customFormat="1">
      <c r="A50" s="242"/>
      <c r="B50" s="243"/>
      <c r="C50" s="357" t="s">
        <v>336</v>
      </c>
      <c r="D50" s="357"/>
      <c r="E50" s="360"/>
      <c r="F50" s="362"/>
      <c r="G50" s="362"/>
      <c r="H50" s="362"/>
      <c r="I50" s="362"/>
      <c r="J50" s="362"/>
      <c r="K50" s="362"/>
      <c r="L50" s="243"/>
      <c r="M50" s="244"/>
      <c r="N50" s="245"/>
      <c r="O50" s="245"/>
      <c r="P50" s="245"/>
      <c r="Q50" s="246"/>
    </row>
    <row r="51" spans="1:17" s="247" customFormat="1">
      <c r="A51" s="242"/>
      <c r="B51" s="243"/>
      <c r="C51" s="357" t="s">
        <v>337</v>
      </c>
      <c r="D51" s="357"/>
      <c r="E51" s="361"/>
      <c r="F51" s="362"/>
      <c r="G51" s="362"/>
      <c r="H51" s="362"/>
      <c r="I51" s="362"/>
      <c r="J51" s="362"/>
      <c r="K51" s="362"/>
      <c r="L51" s="243"/>
      <c r="M51" s="244"/>
      <c r="N51" s="245"/>
      <c r="O51" s="245"/>
      <c r="P51" s="245"/>
      <c r="Q51" s="246"/>
    </row>
    <row r="52" spans="1:17" s="247" customFormat="1">
      <c r="A52" s="242"/>
      <c r="B52" s="243"/>
      <c r="C52" s="357" t="s">
        <v>197</v>
      </c>
      <c r="D52" s="357"/>
      <c r="E52" s="363"/>
      <c r="F52" s="364"/>
      <c r="G52" s="364"/>
      <c r="H52" s="364"/>
      <c r="I52" s="364"/>
      <c r="J52" s="364"/>
      <c r="K52" s="364"/>
      <c r="L52" s="243"/>
      <c r="M52" s="244"/>
      <c r="N52" s="245"/>
      <c r="O52" s="245"/>
      <c r="P52" s="245"/>
      <c r="Q52" s="246"/>
    </row>
    <row r="53" spans="1:17" s="247" customFormat="1">
      <c r="A53" s="242"/>
      <c r="B53" s="243"/>
      <c r="C53" s="357" t="s">
        <v>339</v>
      </c>
      <c r="D53" s="357"/>
      <c r="E53" s="358"/>
      <c r="F53" s="359"/>
      <c r="G53" s="359"/>
      <c r="H53" s="359"/>
      <c r="I53" s="359"/>
      <c r="J53" s="359"/>
      <c r="K53" s="360"/>
      <c r="L53" s="243"/>
      <c r="M53" s="244"/>
      <c r="N53" s="245"/>
      <c r="O53" s="245"/>
      <c r="P53" s="245"/>
      <c r="Q53" s="246"/>
    </row>
    <row r="54" spans="1:17" s="247" customFormat="1" ht="11.25" customHeight="1">
      <c r="A54" s="242"/>
      <c r="B54" s="243"/>
      <c r="C54" s="357" t="s">
        <v>340</v>
      </c>
      <c r="D54" s="357"/>
      <c r="E54" s="359"/>
      <c r="F54" s="359"/>
      <c r="G54" s="359"/>
      <c r="H54" s="359"/>
      <c r="I54" s="359"/>
      <c r="J54" s="359"/>
      <c r="K54" s="359"/>
      <c r="L54" s="243"/>
      <c r="M54" s="244"/>
      <c r="N54" s="245"/>
      <c r="O54" s="245"/>
      <c r="P54" s="245"/>
      <c r="Q54" s="246"/>
    </row>
    <row r="55" spans="1:17">
      <c r="B55" s="74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6"/>
    </row>
  </sheetData>
  <sheetProtection password="FA9C" sheet="1" objects="1" scenarios="1" formatColumns="0" formatRows="0"/>
  <mergeCells count="26">
    <mergeCell ref="P2:Q2"/>
    <mergeCell ref="C3:P3"/>
    <mergeCell ref="C5:H5"/>
    <mergeCell ref="C42:H42"/>
    <mergeCell ref="C6:H6"/>
    <mergeCell ref="E50:K50"/>
    <mergeCell ref="C43:D43"/>
    <mergeCell ref="E43:K43"/>
    <mergeCell ref="C44:D44"/>
    <mergeCell ref="E44:K44"/>
    <mergeCell ref="C54:D54"/>
    <mergeCell ref="E54:K54"/>
    <mergeCell ref="C45:D45"/>
    <mergeCell ref="E45:K45"/>
    <mergeCell ref="C46:D46"/>
    <mergeCell ref="E46:K46"/>
    <mergeCell ref="C47:D47"/>
    <mergeCell ref="E47:K47"/>
    <mergeCell ref="C49:H49"/>
    <mergeCell ref="C50:D50"/>
    <mergeCell ref="C53:D53"/>
    <mergeCell ref="E53:K53"/>
    <mergeCell ref="C51:D51"/>
    <mergeCell ref="E51:K51"/>
    <mergeCell ref="C52:D52"/>
    <mergeCell ref="E52:K52"/>
  </mergeCells>
  <phoneticPr fontId="51" type="noConversion"/>
  <hyperlinks>
    <hyperlink ref="E45" r:id="rId1"/>
  </hyperlinks>
  <pageMargins left="0.75" right="0.75" top="1" bottom="1" header="0.5" footer="0.5"/>
  <pageSetup paperSize="9" orientation="portrait" r:id="rId2"/>
  <headerFooter alignWithMargins="0"/>
  <legacyDrawing r:id="rId3"/>
  <oleObjects>
    <oleObject progId="Word.Document.8" shapeId="12290" r:id="rId4"/>
    <oleObject progId="Word.Document.8" shapeId="12292" r:id="rId5"/>
  </oleObjects>
  <controls>
    <control shapeId="12293" r:id="rId6" name="cmdRegionChange"/>
    <control shapeId="12291" r:id="rId7" name="cmdApplyContactChanges"/>
  </controls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7"/>
  <dimension ref="D1:H29"/>
  <sheetViews>
    <sheetView topLeftCell="C7" workbookViewId="0">
      <selection activeCell="G15" sqref="G15"/>
    </sheetView>
  </sheetViews>
  <sheetFormatPr defaultRowHeight="11.25"/>
  <cols>
    <col min="1" max="2" width="0" style="90" hidden="1" customWidth="1"/>
    <col min="3" max="3" width="2.42578125" style="90" customWidth="1"/>
    <col min="4" max="4" width="10.140625" style="90" customWidth="1"/>
    <col min="5" max="5" width="8.140625" style="90" customWidth="1"/>
    <col min="6" max="6" width="52.5703125" style="90" customWidth="1"/>
    <col min="7" max="7" width="48.42578125" style="90" customWidth="1"/>
    <col min="8" max="8" width="3.28515625" style="90" customWidth="1"/>
    <col min="9" max="16384" width="9.140625" style="90"/>
  </cols>
  <sheetData>
    <row r="1" spans="4:8" hidden="1"/>
    <row r="2" spans="4:8" hidden="1"/>
    <row r="3" spans="4:8" hidden="1"/>
    <row r="4" spans="4:8" hidden="1"/>
    <row r="5" spans="4:8" hidden="1"/>
    <row r="6" spans="4:8" hidden="1"/>
    <row r="8" spans="4:8">
      <c r="D8" s="92"/>
      <c r="E8" s="93"/>
      <c r="F8" s="93"/>
      <c r="G8" s="93"/>
      <c r="H8" s="94"/>
    </row>
    <row r="9" spans="4:8">
      <c r="D9" s="95"/>
      <c r="E9" s="122"/>
      <c r="F9" s="154" t="s">
        <v>325</v>
      </c>
      <c r="G9" s="122"/>
      <c r="H9" s="115"/>
    </row>
    <row r="10" spans="4:8" ht="26.25" customHeight="1">
      <c r="D10" s="95"/>
      <c r="E10" s="453" t="s">
        <v>493</v>
      </c>
      <c r="F10" s="454"/>
      <c r="G10" s="455"/>
      <c r="H10" s="115"/>
    </row>
    <row r="11" spans="4:8" ht="12" thickBot="1">
      <c r="D11" s="95"/>
      <c r="E11" s="183"/>
      <c r="F11" s="183"/>
      <c r="G11" s="183"/>
      <c r="H11" s="115"/>
    </row>
    <row r="12" spans="4:8" ht="42" customHeight="1" thickBot="1">
      <c r="D12" s="95"/>
      <c r="E12" s="456" t="s">
        <v>2</v>
      </c>
      <c r="F12" s="457"/>
      <c r="G12" s="458"/>
      <c r="H12" s="115"/>
    </row>
    <row r="13" spans="4:8" ht="22.5" customHeight="1" thickBot="1">
      <c r="D13" s="95"/>
      <c r="E13" s="105" t="s">
        <v>26</v>
      </c>
      <c r="F13" s="106" t="s">
        <v>231</v>
      </c>
      <c r="G13" s="107" t="s">
        <v>207</v>
      </c>
      <c r="H13" s="115"/>
    </row>
    <row r="14" spans="4:8">
      <c r="D14" s="346"/>
      <c r="E14" s="330">
        <v>1</v>
      </c>
      <c r="F14" s="331">
        <f>E14+1</f>
        <v>2</v>
      </c>
      <c r="G14" s="332">
        <v>3</v>
      </c>
      <c r="H14" s="115"/>
    </row>
    <row r="15" spans="4:8">
      <c r="D15" s="346"/>
      <c r="E15" s="340">
        <v>1</v>
      </c>
      <c r="F15" s="341" t="s">
        <v>268</v>
      </c>
      <c r="G15" s="348" t="s">
        <v>1166</v>
      </c>
      <c r="H15" s="115"/>
    </row>
    <row r="16" spans="4:8" ht="22.5">
      <c r="D16" s="346"/>
      <c r="E16" s="340">
        <v>2</v>
      </c>
      <c r="F16" s="341" t="s">
        <v>269</v>
      </c>
      <c r="G16" s="348"/>
      <c r="H16" s="115"/>
    </row>
    <row r="17" spans="4:8" ht="55.5" customHeight="1">
      <c r="D17" s="346"/>
      <c r="E17" s="340">
        <v>3</v>
      </c>
      <c r="F17" s="341" t="s">
        <v>270</v>
      </c>
      <c r="G17" s="348"/>
      <c r="H17" s="115"/>
    </row>
    <row r="18" spans="4:8" ht="22.5">
      <c r="D18" s="346"/>
      <c r="E18" s="340">
        <v>4</v>
      </c>
      <c r="F18" s="341" t="s">
        <v>208</v>
      </c>
      <c r="G18" s="350"/>
      <c r="H18" s="115"/>
    </row>
    <row r="19" spans="4:8">
      <c r="D19" s="346"/>
      <c r="E19" s="351" t="s">
        <v>462</v>
      </c>
      <c r="F19" s="164" t="s">
        <v>495</v>
      </c>
      <c r="G19" s="348"/>
      <c r="H19" s="115"/>
    </row>
    <row r="20" spans="4:8">
      <c r="D20" s="346"/>
      <c r="E20" s="351" t="s">
        <v>463</v>
      </c>
      <c r="F20" s="164" t="s">
        <v>494</v>
      </c>
      <c r="G20" s="348"/>
      <c r="H20" s="115"/>
    </row>
    <row r="21" spans="4:8">
      <c r="D21" s="346"/>
      <c r="E21" s="351" t="s">
        <v>209</v>
      </c>
      <c r="F21" s="164" t="s">
        <v>211</v>
      </c>
      <c r="G21" s="348"/>
      <c r="H21" s="115"/>
    </row>
    <row r="22" spans="4:8">
      <c r="D22" s="346"/>
      <c r="E22" s="351" t="s">
        <v>210</v>
      </c>
      <c r="F22" s="164" t="s">
        <v>496</v>
      </c>
      <c r="G22" s="348"/>
      <c r="H22" s="115"/>
    </row>
    <row r="23" spans="4:8" ht="33.75">
      <c r="D23" s="346" t="s">
        <v>482</v>
      </c>
      <c r="E23" s="340">
        <v>5</v>
      </c>
      <c r="F23" s="341" t="s">
        <v>229</v>
      </c>
      <c r="G23" s="348"/>
      <c r="H23" s="115"/>
    </row>
    <row r="24" spans="4:8" ht="33.75">
      <c r="D24" s="346"/>
      <c r="E24" s="340">
        <v>6</v>
      </c>
      <c r="F24" s="333" t="s">
        <v>5</v>
      </c>
      <c r="G24" s="348"/>
      <c r="H24" s="115"/>
    </row>
    <row r="25" spans="4:8" ht="12" thickBot="1">
      <c r="D25" s="346" t="s">
        <v>481</v>
      </c>
      <c r="E25" s="342"/>
      <c r="F25" s="343" t="s">
        <v>232</v>
      </c>
      <c r="G25" s="344"/>
      <c r="H25" s="115"/>
    </row>
    <row r="26" spans="4:8">
      <c r="D26" s="95"/>
      <c r="E26" s="183"/>
      <c r="F26" s="183"/>
      <c r="G26" s="183"/>
      <c r="H26" s="115"/>
    </row>
    <row r="27" spans="4:8" ht="27.75" customHeight="1">
      <c r="D27" s="95"/>
      <c r="E27" s="451" t="s">
        <v>230</v>
      </c>
      <c r="F27" s="452"/>
      <c r="G27" s="452"/>
      <c r="H27" s="115"/>
    </row>
    <row r="28" spans="4:8" ht="27.75" customHeight="1">
      <c r="D28" s="95"/>
      <c r="E28" s="451" t="s">
        <v>228</v>
      </c>
      <c r="F28" s="452"/>
      <c r="G28" s="452"/>
      <c r="H28" s="115"/>
    </row>
    <row r="29" spans="4:8">
      <c r="D29" s="136"/>
      <c r="E29" s="122"/>
      <c r="F29" s="122"/>
      <c r="G29" s="122"/>
      <c r="H29" s="123"/>
    </row>
  </sheetData>
  <sheetProtection password="FA9C" sheet="1" objects="1" scenarios="1" formatColumns="0" formatRows="0"/>
  <mergeCells count="4">
    <mergeCell ref="E27:G27"/>
    <mergeCell ref="E10:G10"/>
    <mergeCell ref="E12:G12"/>
    <mergeCell ref="E28:G28"/>
  </mergeCells>
  <phoneticPr fontId="4" type="noConversion"/>
  <hyperlinks>
    <hyperlink ref="F25" location="'Ссылки на публикации'!A1" display="Добавить запись"/>
    <hyperlink ref="F9" location="'Список листов'!A1" tooltip="К списку листов" display="Список листов"/>
  </hyperlink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CheckBeforeSave" enableFormatConditionsCalculation="0">
    <tabColor indexed="42"/>
  </sheetPr>
  <dimension ref="A1:C52"/>
  <sheetViews>
    <sheetView workbookViewId="0">
      <selection activeCell="A5" sqref="A5"/>
    </sheetView>
  </sheetViews>
  <sheetFormatPr defaultRowHeight="11.25"/>
  <cols>
    <col min="1" max="1" width="30.7109375" style="1" customWidth="1"/>
    <col min="2" max="2" width="50.7109375" style="1" customWidth="1"/>
    <col min="3" max="3" width="15.7109375" style="3" customWidth="1"/>
    <col min="4" max="16384" width="9.140625" style="1"/>
  </cols>
  <sheetData>
    <row r="1" spans="1:3" ht="15" customHeight="1">
      <c r="A1" s="254" t="s">
        <v>127</v>
      </c>
      <c r="B1" s="254" t="s">
        <v>128</v>
      </c>
      <c r="C1" s="254" t="s">
        <v>129</v>
      </c>
    </row>
    <row r="2" spans="1:3" ht="12.75">
      <c r="A2" s="60"/>
    </row>
    <row r="3" spans="1:3" ht="12.75">
      <c r="A3" s="60"/>
    </row>
    <row r="4" spans="1:3" ht="12.75">
      <c r="A4" s="60"/>
    </row>
    <row r="5" spans="1:3" ht="12.75">
      <c r="A5" s="60"/>
    </row>
    <row r="6" spans="1:3" ht="12.75">
      <c r="A6" s="60"/>
    </row>
    <row r="7" spans="1:3" ht="12.75">
      <c r="A7" s="60"/>
    </row>
    <row r="8" spans="1:3" ht="12.75">
      <c r="A8" s="60"/>
    </row>
    <row r="9" spans="1:3" ht="12.75">
      <c r="A9" s="60"/>
    </row>
    <row r="10" spans="1:3" ht="12.75">
      <c r="A10" s="60"/>
    </row>
    <row r="11" spans="1:3" ht="12.75">
      <c r="A11" s="60"/>
    </row>
    <row r="12" spans="1:3" ht="12.75">
      <c r="A12" s="60"/>
    </row>
    <row r="13" spans="1:3" ht="12.75">
      <c r="A13" s="60"/>
    </row>
    <row r="14" spans="1:3" ht="12.75">
      <c r="A14" s="60"/>
    </row>
    <row r="15" spans="1:3" ht="12.75">
      <c r="A15" s="60"/>
    </row>
    <row r="16" spans="1:3" ht="12.75">
      <c r="A16" s="60"/>
    </row>
    <row r="17" spans="1:1" ht="12.75">
      <c r="A17" s="60"/>
    </row>
    <row r="18" spans="1:1" ht="12.75">
      <c r="A18" s="60"/>
    </row>
    <row r="19" spans="1:1" ht="12.75">
      <c r="A19" s="2"/>
    </row>
    <row r="20" spans="1:1" ht="12.75">
      <c r="A20" s="2"/>
    </row>
    <row r="21" spans="1:1" ht="12.75">
      <c r="A21" s="2"/>
    </row>
    <row r="22" spans="1:1" ht="12.75">
      <c r="A22" s="2"/>
    </row>
    <row r="23" spans="1:1" ht="12.75">
      <c r="A23" s="2"/>
    </row>
    <row r="24" spans="1:1" ht="12.75">
      <c r="A24" s="2"/>
    </row>
    <row r="25" spans="1:1" ht="12.75">
      <c r="A25" s="2"/>
    </row>
    <row r="26" spans="1:1" ht="12.75">
      <c r="A26" s="2"/>
    </row>
    <row r="27" spans="1:1" ht="12.75">
      <c r="A27" s="2"/>
    </row>
    <row r="28" spans="1:1" ht="12.75">
      <c r="A28" s="2"/>
    </row>
    <row r="29" spans="1:1" ht="12.75">
      <c r="A29" s="2"/>
    </row>
    <row r="30" spans="1:1" ht="12.75">
      <c r="A30" s="2"/>
    </row>
    <row r="31" spans="1:1" ht="12.75">
      <c r="A31" s="2"/>
    </row>
    <row r="32" spans="1:1" ht="12.75">
      <c r="A32" s="2"/>
    </row>
    <row r="33" spans="1:1" ht="12.75">
      <c r="A33" s="2"/>
    </row>
    <row r="34" spans="1:1" ht="12.75">
      <c r="A34" s="2"/>
    </row>
    <row r="35" spans="1:1" ht="12.75">
      <c r="A35" s="2"/>
    </row>
    <row r="36" spans="1:1" ht="12.75">
      <c r="A36" s="2"/>
    </row>
    <row r="37" spans="1:1" ht="12.75">
      <c r="A37" s="2"/>
    </row>
    <row r="38" spans="1:1" ht="12.75">
      <c r="A38" s="2"/>
    </row>
    <row r="39" spans="1:1" ht="12.75">
      <c r="A39" s="2"/>
    </row>
    <row r="40" spans="1:1" ht="12.75">
      <c r="A40" s="2"/>
    </row>
    <row r="41" spans="1:1" ht="12.75">
      <c r="A41" s="2"/>
    </row>
    <row r="42" spans="1:1" ht="12.75">
      <c r="A42" s="2"/>
    </row>
    <row r="43" spans="1:1" ht="12.75">
      <c r="A43" s="2"/>
    </row>
    <row r="44" spans="1:1" ht="12.75">
      <c r="A44" s="2"/>
    </row>
    <row r="45" spans="1:1" ht="12.75">
      <c r="A45" s="2"/>
    </row>
    <row r="46" spans="1:1" ht="12.75">
      <c r="A46" s="2"/>
    </row>
    <row r="47" spans="1:1" ht="12.75">
      <c r="A47" s="2"/>
    </row>
    <row r="48" spans="1:1" ht="12.75">
      <c r="A48" s="2"/>
    </row>
    <row r="49" spans="1:1" ht="12.75">
      <c r="A49" s="2"/>
    </row>
    <row r="50" spans="1:1" ht="12.75">
      <c r="A50" s="2"/>
    </row>
    <row r="51" spans="1:1" ht="12.75">
      <c r="A51" s="2"/>
    </row>
    <row r="52" spans="1:1" ht="12.75">
      <c r="A52" s="2"/>
    </row>
  </sheetData>
  <sheetProtection password="FA9C" sheet="1" objects="1" scenarios="1" formatColumns="0" formatRows="0"/>
  <phoneticPr fontId="51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302" enableFormatConditionsCalculation="0">
    <tabColor indexed="47"/>
  </sheetPr>
  <dimension ref="A1"/>
  <sheetViews>
    <sheetView workbookViewId="0">
      <selection activeCell="J28" sqref="J28"/>
    </sheetView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303">
    <tabColor indexed="47"/>
  </sheetPr>
  <dimension ref="A1:H133"/>
  <sheetViews>
    <sheetView workbookViewId="0">
      <selection activeCell="A2" sqref="A2:H133"/>
    </sheetView>
  </sheetViews>
  <sheetFormatPr defaultRowHeight="11.25"/>
  <cols>
    <col min="1" max="16384" width="9.140625" style="143"/>
  </cols>
  <sheetData>
    <row r="1" spans="1:8" ht="12.75">
      <c r="B1" t="s">
        <v>472</v>
      </c>
      <c r="C1" s="143" t="s">
        <v>473</v>
      </c>
      <c r="D1" s="143" t="s">
        <v>475</v>
      </c>
      <c r="E1" s="143" t="s">
        <v>476</v>
      </c>
      <c r="F1" s="143" t="s">
        <v>477</v>
      </c>
      <c r="G1" s="143" t="s">
        <v>478</v>
      </c>
      <c r="H1" s="143" t="s">
        <v>479</v>
      </c>
    </row>
    <row r="2" spans="1:8" ht="12.75">
      <c r="A2" s="143">
        <v>1</v>
      </c>
      <c r="B2" s="273" t="s">
        <v>497</v>
      </c>
      <c r="C2" s="273" t="s">
        <v>503</v>
      </c>
      <c r="D2" s="273" t="s">
        <v>504</v>
      </c>
      <c r="E2" s="273" t="s">
        <v>935</v>
      </c>
      <c r="F2" s="273" t="s">
        <v>936</v>
      </c>
      <c r="G2" s="273" t="s">
        <v>937</v>
      </c>
      <c r="H2" s="143" t="s">
        <v>30</v>
      </c>
    </row>
    <row r="3" spans="1:8" ht="12.75">
      <c r="A3" s="143">
        <v>2</v>
      </c>
      <c r="B3" s="273" t="s">
        <v>513</v>
      </c>
      <c r="C3" s="273" t="s">
        <v>524</v>
      </c>
      <c r="D3" s="273" t="s">
        <v>525</v>
      </c>
      <c r="E3" s="273" t="s">
        <v>938</v>
      </c>
      <c r="F3" s="273" t="s">
        <v>939</v>
      </c>
      <c r="G3" s="273" t="s">
        <v>940</v>
      </c>
      <c r="H3" s="143" t="s">
        <v>30</v>
      </c>
    </row>
    <row r="4" spans="1:8" ht="12.75">
      <c r="A4" s="143">
        <v>3</v>
      </c>
      <c r="B4" s="273" t="s">
        <v>513</v>
      </c>
      <c r="C4" s="273" t="s">
        <v>524</v>
      </c>
      <c r="D4" s="273" t="s">
        <v>525</v>
      </c>
      <c r="E4" s="273" t="s">
        <v>941</v>
      </c>
      <c r="F4" s="273" t="s">
        <v>942</v>
      </c>
      <c r="G4" s="273" t="s">
        <v>940</v>
      </c>
      <c r="H4" s="143" t="s">
        <v>30</v>
      </c>
    </row>
    <row r="5" spans="1:8" ht="12.75">
      <c r="A5" s="143">
        <v>4</v>
      </c>
      <c r="B5" s="273" t="s">
        <v>513</v>
      </c>
      <c r="C5" s="273" t="s">
        <v>528</v>
      </c>
      <c r="D5" s="273" t="s">
        <v>529</v>
      </c>
      <c r="E5" s="273" t="s">
        <v>943</v>
      </c>
      <c r="F5" s="273" t="s">
        <v>944</v>
      </c>
      <c r="G5" s="273" t="s">
        <v>940</v>
      </c>
      <c r="H5" s="143" t="s">
        <v>33</v>
      </c>
    </row>
    <row r="6" spans="1:8" ht="12.75">
      <c r="A6" s="143">
        <v>5</v>
      </c>
      <c r="B6" s="273" t="s">
        <v>513</v>
      </c>
      <c r="C6" s="273" t="s">
        <v>528</v>
      </c>
      <c r="D6" s="273" t="s">
        <v>529</v>
      </c>
      <c r="E6" s="273" t="s">
        <v>945</v>
      </c>
      <c r="F6" s="273" t="s">
        <v>946</v>
      </c>
      <c r="G6" s="273" t="s">
        <v>940</v>
      </c>
      <c r="H6" s="143" t="s">
        <v>30</v>
      </c>
    </row>
    <row r="7" spans="1:8" ht="12.75">
      <c r="A7" s="143">
        <v>6</v>
      </c>
      <c r="B7" s="273" t="s">
        <v>513</v>
      </c>
      <c r="C7" s="273" t="s">
        <v>528</v>
      </c>
      <c r="D7" s="273" t="s">
        <v>529</v>
      </c>
      <c r="E7" s="273" t="s">
        <v>947</v>
      </c>
      <c r="F7" s="273" t="s">
        <v>948</v>
      </c>
      <c r="G7" s="273" t="s">
        <v>940</v>
      </c>
      <c r="H7" s="143" t="s">
        <v>30</v>
      </c>
    </row>
    <row r="8" spans="1:8" ht="12.75">
      <c r="A8" s="143">
        <v>7</v>
      </c>
      <c r="B8" s="273" t="s">
        <v>513</v>
      </c>
      <c r="C8" s="273" t="s">
        <v>530</v>
      </c>
      <c r="D8" s="273" t="s">
        <v>531</v>
      </c>
      <c r="E8" s="273" t="s">
        <v>949</v>
      </c>
      <c r="F8" s="273" t="s">
        <v>950</v>
      </c>
      <c r="G8" s="273" t="s">
        <v>940</v>
      </c>
      <c r="H8" s="143" t="s">
        <v>30</v>
      </c>
    </row>
    <row r="9" spans="1:8" ht="12.75">
      <c r="A9" s="143">
        <v>8</v>
      </c>
      <c r="B9" s="273" t="s">
        <v>513</v>
      </c>
      <c r="C9" s="273" t="s">
        <v>530</v>
      </c>
      <c r="D9" s="273" t="s">
        <v>531</v>
      </c>
      <c r="E9" s="273" t="s">
        <v>951</v>
      </c>
      <c r="F9" s="273" t="s">
        <v>952</v>
      </c>
      <c r="G9" s="273" t="s">
        <v>940</v>
      </c>
      <c r="H9" s="143" t="s">
        <v>30</v>
      </c>
    </row>
    <row r="10" spans="1:8" ht="12.75">
      <c r="A10" s="143">
        <v>9</v>
      </c>
      <c r="B10" s="273" t="s">
        <v>513</v>
      </c>
      <c r="C10" s="273" t="s">
        <v>536</v>
      </c>
      <c r="D10" s="273" t="s">
        <v>537</v>
      </c>
      <c r="E10" s="273" t="s">
        <v>953</v>
      </c>
      <c r="F10" s="273" t="s">
        <v>954</v>
      </c>
      <c r="G10" s="273" t="s">
        <v>940</v>
      </c>
      <c r="H10" s="143" t="s">
        <v>30</v>
      </c>
    </row>
    <row r="11" spans="1:8" ht="12.75">
      <c r="A11" s="143">
        <v>10</v>
      </c>
      <c r="B11" s="273" t="s">
        <v>538</v>
      </c>
      <c r="C11" s="273" t="s">
        <v>540</v>
      </c>
      <c r="D11" s="273" t="s">
        <v>541</v>
      </c>
      <c r="E11" s="273" t="s">
        <v>955</v>
      </c>
      <c r="F11" s="273" t="s">
        <v>956</v>
      </c>
      <c r="G11" s="273" t="s">
        <v>957</v>
      </c>
      <c r="H11" s="143" t="s">
        <v>30</v>
      </c>
    </row>
    <row r="12" spans="1:8" ht="12.75">
      <c r="A12" s="143">
        <v>11</v>
      </c>
      <c r="B12" s="273" t="s">
        <v>538</v>
      </c>
      <c r="C12" s="273" t="s">
        <v>554</v>
      </c>
      <c r="D12" s="273" t="s">
        <v>555</v>
      </c>
      <c r="E12" s="273" t="s">
        <v>958</v>
      </c>
      <c r="F12" s="273" t="s">
        <v>959</v>
      </c>
      <c r="G12" s="273" t="s">
        <v>957</v>
      </c>
      <c r="H12" s="143" t="s">
        <v>30</v>
      </c>
    </row>
    <row r="13" spans="1:8" ht="12.75">
      <c r="A13" s="143">
        <v>12</v>
      </c>
      <c r="B13" s="273" t="s">
        <v>558</v>
      </c>
      <c r="C13" s="273" t="s">
        <v>562</v>
      </c>
      <c r="D13" s="273" t="s">
        <v>563</v>
      </c>
      <c r="E13" s="273" t="s">
        <v>960</v>
      </c>
      <c r="F13" s="273" t="s">
        <v>961</v>
      </c>
      <c r="G13" s="273" t="s">
        <v>962</v>
      </c>
      <c r="H13" s="143" t="s">
        <v>30</v>
      </c>
    </row>
    <row r="14" spans="1:8" ht="12.75">
      <c r="A14" s="143">
        <v>13</v>
      </c>
      <c r="B14" s="273" t="s">
        <v>558</v>
      </c>
      <c r="C14" s="273" t="s">
        <v>562</v>
      </c>
      <c r="D14" s="273" t="s">
        <v>563</v>
      </c>
      <c r="E14" s="273" t="s">
        <v>963</v>
      </c>
      <c r="F14" s="273" t="s">
        <v>964</v>
      </c>
      <c r="G14" s="273" t="s">
        <v>965</v>
      </c>
      <c r="H14" s="143" t="s">
        <v>29</v>
      </c>
    </row>
    <row r="15" spans="1:8" ht="12.75">
      <c r="A15" s="143">
        <v>14</v>
      </c>
      <c r="B15" s="273" t="s">
        <v>572</v>
      </c>
      <c r="C15" s="273" t="s">
        <v>578</v>
      </c>
      <c r="D15" s="273" t="s">
        <v>579</v>
      </c>
      <c r="E15" s="273" t="s">
        <v>966</v>
      </c>
      <c r="F15" s="273" t="s">
        <v>967</v>
      </c>
      <c r="G15" s="273" t="s">
        <v>968</v>
      </c>
      <c r="H15" s="143" t="s">
        <v>30</v>
      </c>
    </row>
    <row r="16" spans="1:8" ht="12.75">
      <c r="A16" s="143">
        <v>15</v>
      </c>
      <c r="B16" s="273" t="s">
        <v>586</v>
      </c>
      <c r="C16" s="273" t="s">
        <v>588</v>
      </c>
      <c r="D16" s="273" t="s">
        <v>589</v>
      </c>
      <c r="E16" s="273" t="s">
        <v>969</v>
      </c>
      <c r="F16" s="273" t="s">
        <v>970</v>
      </c>
      <c r="G16" s="273" t="s">
        <v>971</v>
      </c>
      <c r="H16" s="143" t="s">
        <v>30</v>
      </c>
    </row>
    <row r="17" spans="1:8" ht="12.75">
      <c r="A17" s="143">
        <v>16</v>
      </c>
      <c r="B17" s="273" t="s">
        <v>586</v>
      </c>
      <c r="C17" s="273" t="s">
        <v>588</v>
      </c>
      <c r="D17" s="273" t="s">
        <v>589</v>
      </c>
      <c r="E17" s="273" t="s">
        <v>972</v>
      </c>
      <c r="F17" s="273" t="s">
        <v>973</v>
      </c>
      <c r="G17" s="273" t="s">
        <v>971</v>
      </c>
      <c r="H17" s="143" t="s">
        <v>30</v>
      </c>
    </row>
    <row r="18" spans="1:8" ht="12.75">
      <c r="A18" s="143">
        <v>17</v>
      </c>
      <c r="B18" s="273" t="s">
        <v>586</v>
      </c>
      <c r="C18" s="273" t="s">
        <v>590</v>
      </c>
      <c r="D18" s="273" t="s">
        <v>591</v>
      </c>
      <c r="E18" s="273" t="s">
        <v>974</v>
      </c>
      <c r="F18" s="273" t="s">
        <v>975</v>
      </c>
      <c r="G18" s="273" t="s">
        <v>971</v>
      </c>
      <c r="H18" s="143" t="s">
        <v>30</v>
      </c>
    </row>
    <row r="19" spans="1:8" ht="12.75">
      <c r="A19" s="143">
        <v>18</v>
      </c>
      <c r="B19" s="273" t="s">
        <v>596</v>
      </c>
      <c r="C19" s="273" t="s">
        <v>606</v>
      </c>
      <c r="D19" s="273" t="s">
        <v>607</v>
      </c>
      <c r="E19" s="273" t="s">
        <v>976</v>
      </c>
      <c r="F19" s="273" t="s">
        <v>977</v>
      </c>
      <c r="G19" s="273" t="s">
        <v>978</v>
      </c>
      <c r="H19" s="143" t="s">
        <v>30</v>
      </c>
    </row>
    <row r="20" spans="1:8" ht="12.75">
      <c r="A20" s="143">
        <v>19</v>
      </c>
      <c r="B20" s="273" t="s">
        <v>596</v>
      </c>
      <c r="C20" s="273" t="s">
        <v>606</v>
      </c>
      <c r="D20" s="273" t="s">
        <v>607</v>
      </c>
      <c r="E20" s="273" t="s">
        <v>979</v>
      </c>
      <c r="F20" s="273" t="s">
        <v>980</v>
      </c>
      <c r="G20" s="273" t="s">
        <v>978</v>
      </c>
      <c r="H20" s="143" t="s">
        <v>33</v>
      </c>
    </row>
    <row r="21" spans="1:8" ht="12.75">
      <c r="A21" s="143">
        <v>20</v>
      </c>
      <c r="B21" s="273" t="s">
        <v>616</v>
      </c>
      <c r="C21" s="273" t="s">
        <v>620</v>
      </c>
      <c r="D21" s="273" t="s">
        <v>621</v>
      </c>
      <c r="E21" s="273" t="s">
        <v>981</v>
      </c>
      <c r="F21" s="273" t="s">
        <v>982</v>
      </c>
      <c r="G21" s="273" t="s">
        <v>983</v>
      </c>
      <c r="H21" s="143" t="s">
        <v>30</v>
      </c>
    </row>
    <row r="22" spans="1:8" ht="12.75">
      <c r="A22" s="143">
        <v>21</v>
      </c>
      <c r="B22" s="273" t="s">
        <v>632</v>
      </c>
      <c r="C22" s="273" t="s">
        <v>636</v>
      </c>
      <c r="D22" s="273" t="s">
        <v>637</v>
      </c>
      <c r="E22" s="273" t="s">
        <v>984</v>
      </c>
      <c r="F22" s="273" t="s">
        <v>985</v>
      </c>
      <c r="G22" s="273" t="s">
        <v>986</v>
      </c>
      <c r="H22" s="143" t="s">
        <v>30</v>
      </c>
    </row>
    <row r="23" spans="1:8" ht="12.75">
      <c r="A23" s="143">
        <v>22</v>
      </c>
      <c r="B23" s="273" t="s">
        <v>632</v>
      </c>
      <c r="C23" s="273" t="s">
        <v>644</v>
      </c>
      <c r="D23" s="273" t="s">
        <v>645</v>
      </c>
      <c r="E23" s="273" t="s">
        <v>987</v>
      </c>
      <c r="F23" s="273" t="s">
        <v>988</v>
      </c>
      <c r="G23" s="273" t="s">
        <v>986</v>
      </c>
      <c r="H23" s="143" t="s">
        <v>30</v>
      </c>
    </row>
    <row r="24" spans="1:8" ht="12.75">
      <c r="A24" s="143">
        <v>23</v>
      </c>
      <c r="B24" s="273" t="s">
        <v>632</v>
      </c>
      <c r="C24" s="273" t="s">
        <v>644</v>
      </c>
      <c r="D24" s="273" t="s">
        <v>645</v>
      </c>
      <c r="E24" s="273" t="s">
        <v>989</v>
      </c>
      <c r="F24" s="273" t="s">
        <v>990</v>
      </c>
      <c r="G24" s="273" t="s">
        <v>986</v>
      </c>
      <c r="H24" s="143" t="s">
        <v>30</v>
      </c>
    </row>
    <row r="25" spans="1:8" ht="12.75">
      <c r="A25" s="143">
        <v>24</v>
      </c>
      <c r="B25" s="273" t="s">
        <v>656</v>
      </c>
      <c r="C25" s="273" t="s">
        <v>670</v>
      </c>
      <c r="D25" s="273" t="s">
        <v>671</v>
      </c>
      <c r="E25" s="273" t="s">
        <v>991</v>
      </c>
      <c r="F25" s="273" t="s">
        <v>992</v>
      </c>
      <c r="G25" s="273" t="s">
        <v>993</v>
      </c>
      <c r="H25" s="143" t="s">
        <v>30</v>
      </c>
    </row>
    <row r="26" spans="1:8" ht="12.75">
      <c r="A26" s="143">
        <v>25</v>
      </c>
      <c r="B26" s="273" t="s">
        <v>676</v>
      </c>
      <c r="C26" s="273" t="s">
        <v>688</v>
      </c>
      <c r="D26" s="273" t="s">
        <v>689</v>
      </c>
      <c r="E26" s="273" t="s">
        <v>994</v>
      </c>
      <c r="F26" s="273" t="s">
        <v>995</v>
      </c>
      <c r="G26" s="273" t="s">
        <v>996</v>
      </c>
      <c r="H26" s="143" t="s">
        <v>30</v>
      </c>
    </row>
    <row r="27" spans="1:8" ht="12.75">
      <c r="A27" s="143">
        <v>26</v>
      </c>
      <c r="B27" s="273" t="s">
        <v>676</v>
      </c>
      <c r="C27" s="273" t="s">
        <v>688</v>
      </c>
      <c r="D27" s="273" t="s">
        <v>689</v>
      </c>
      <c r="E27" s="273" t="s">
        <v>997</v>
      </c>
      <c r="F27" s="273" t="s">
        <v>998</v>
      </c>
      <c r="G27" s="273" t="s">
        <v>996</v>
      </c>
      <c r="H27" s="143" t="s">
        <v>30</v>
      </c>
    </row>
    <row r="28" spans="1:8" ht="12.75">
      <c r="A28" s="143">
        <v>27</v>
      </c>
      <c r="B28" s="273" t="s">
        <v>676</v>
      </c>
      <c r="C28" s="273" t="s">
        <v>692</v>
      </c>
      <c r="D28" s="273" t="s">
        <v>693</v>
      </c>
      <c r="E28" s="273" t="s">
        <v>999</v>
      </c>
      <c r="F28" s="273" t="s">
        <v>1000</v>
      </c>
      <c r="G28" s="273" t="s">
        <v>996</v>
      </c>
      <c r="H28" s="143" t="s">
        <v>30</v>
      </c>
    </row>
    <row r="29" spans="1:8" ht="12.75">
      <c r="A29" s="143">
        <v>28</v>
      </c>
      <c r="B29" s="273" t="s">
        <v>697</v>
      </c>
      <c r="C29" s="273" t="s">
        <v>711</v>
      </c>
      <c r="D29" s="273" t="s">
        <v>712</v>
      </c>
      <c r="E29" s="273" t="s">
        <v>1001</v>
      </c>
      <c r="F29" s="273" t="s">
        <v>1002</v>
      </c>
      <c r="G29" s="273" t="s">
        <v>1003</v>
      </c>
      <c r="H29" s="143" t="s">
        <v>30</v>
      </c>
    </row>
    <row r="30" spans="1:8" ht="12.75">
      <c r="A30" s="143">
        <v>29</v>
      </c>
      <c r="B30" s="273" t="s">
        <v>697</v>
      </c>
      <c r="C30" s="273" t="s">
        <v>711</v>
      </c>
      <c r="D30" s="273" t="s">
        <v>712</v>
      </c>
      <c r="E30" s="273" t="s">
        <v>1004</v>
      </c>
      <c r="F30" s="273" t="s">
        <v>1005</v>
      </c>
      <c r="G30" s="273" t="s">
        <v>1003</v>
      </c>
      <c r="H30" s="143" t="s">
        <v>30</v>
      </c>
    </row>
    <row r="31" spans="1:8" ht="12.75">
      <c r="A31" s="143">
        <v>30</v>
      </c>
      <c r="B31" s="273" t="s">
        <v>697</v>
      </c>
      <c r="C31" s="273" t="s">
        <v>711</v>
      </c>
      <c r="D31" s="273" t="s">
        <v>712</v>
      </c>
      <c r="E31" s="273" t="s">
        <v>1006</v>
      </c>
      <c r="F31" s="273" t="s">
        <v>1007</v>
      </c>
      <c r="G31" s="273" t="s">
        <v>1003</v>
      </c>
      <c r="H31" s="143" t="s">
        <v>30</v>
      </c>
    </row>
    <row r="32" spans="1:8" ht="12.75">
      <c r="A32" s="143">
        <v>31</v>
      </c>
      <c r="B32" s="273" t="s">
        <v>697</v>
      </c>
      <c r="C32" s="273" t="s">
        <v>711</v>
      </c>
      <c r="D32" s="273" t="s">
        <v>712</v>
      </c>
      <c r="E32" s="273" t="s">
        <v>1008</v>
      </c>
      <c r="F32" s="273" t="s">
        <v>1009</v>
      </c>
      <c r="G32" s="273" t="s">
        <v>1003</v>
      </c>
      <c r="H32" s="143" t="s">
        <v>30</v>
      </c>
    </row>
    <row r="33" spans="1:8" ht="12.75">
      <c r="A33" s="143">
        <v>32</v>
      </c>
      <c r="B33" s="273" t="s">
        <v>697</v>
      </c>
      <c r="C33" s="273" t="s">
        <v>711</v>
      </c>
      <c r="D33" s="273" t="s">
        <v>712</v>
      </c>
      <c r="E33" s="273" t="s">
        <v>1010</v>
      </c>
      <c r="F33" s="273" t="s">
        <v>1011</v>
      </c>
      <c r="G33" s="273" t="s">
        <v>1003</v>
      </c>
      <c r="H33" s="143" t="s">
        <v>30</v>
      </c>
    </row>
    <row r="34" spans="1:8" ht="12.75">
      <c r="A34" s="143">
        <v>33</v>
      </c>
      <c r="B34" s="273" t="s">
        <v>715</v>
      </c>
      <c r="C34" s="273" t="s">
        <v>723</v>
      </c>
      <c r="D34" s="273" t="s">
        <v>724</v>
      </c>
      <c r="E34" s="273" t="s">
        <v>1012</v>
      </c>
      <c r="F34" s="273" t="s">
        <v>1013</v>
      </c>
      <c r="G34" s="273" t="s">
        <v>1014</v>
      </c>
      <c r="H34" s="143" t="s">
        <v>30</v>
      </c>
    </row>
    <row r="35" spans="1:8" ht="12.75">
      <c r="A35" s="143">
        <v>34</v>
      </c>
      <c r="B35" s="273" t="s">
        <v>715</v>
      </c>
      <c r="C35" s="273" t="s">
        <v>723</v>
      </c>
      <c r="D35" s="273" t="s">
        <v>724</v>
      </c>
      <c r="E35" s="273" t="s">
        <v>1015</v>
      </c>
      <c r="F35" s="273" t="s">
        <v>1016</v>
      </c>
      <c r="G35" s="273" t="s">
        <v>1014</v>
      </c>
      <c r="H35" s="143" t="s">
        <v>30</v>
      </c>
    </row>
    <row r="36" spans="1:8" ht="12.75">
      <c r="A36" s="143">
        <v>35</v>
      </c>
      <c r="B36" s="273" t="s">
        <v>715</v>
      </c>
      <c r="C36" s="273" t="s">
        <v>727</v>
      </c>
      <c r="D36" s="273" t="s">
        <v>728</v>
      </c>
      <c r="E36" s="273" t="s">
        <v>1017</v>
      </c>
      <c r="F36" s="273" t="s">
        <v>1018</v>
      </c>
      <c r="G36" s="273" t="s">
        <v>1014</v>
      </c>
      <c r="H36" s="143" t="s">
        <v>30</v>
      </c>
    </row>
    <row r="37" spans="1:8" ht="12.75">
      <c r="A37" s="143">
        <v>36</v>
      </c>
      <c r="B37" s="273" t="s">
        <v>715</v>
      </c>
      <c r="C37" s="273" t="s">
        <v>727</v>
      </c>
      <c r="D37" s="273" t="s">
        <v>728</v>
      </c>
      <c r="E37" s="273" t="s">
        <v>1019</v>
      </c>
      <c r="F37" s="273" t="s">
        <v>1020</v>
      </c>
      <c r="G37" s="273" t="s">
        <v>1014</v>
      </c>
      <c r="H37" s="143" t="s">
        <v>30</v>
      </c>
    </row>
    <row r="38" spans="1:8" ht="12.75">
      <c r="A38" s="143">
        <v>37</v>
      </c>
      <c r="B38" s="273" t="s">
        <v>731</v>
      </c>
      <c r="C38" s="273" t="s">
        <v>739</v>
      </c>
      <c r="D38" s="273" t="s">
        <v>740</v>
      </c>
      <c r="E38" s="273" t="s">
        <v>1021</v>
      </c>
      <c r="F38" s="273" t="s">
        <v>1022</v>
      </c>
      <c r="G38" s="273" t="s">
        <v>1023</v>
      </c>
      <c r="H38" s="143" t="s">
        <v>30</v>
      </c>
    </row>
    <row r="39" spans="1:8" ht="12.75">
      <c r="A39" s="143">
        <v>38</v>
      </c>
      <c r="B39" s="273" t="s">
        <v>747</v>
      </c>
      <c r="C39" s="273" t="s">
        <v>761</v>
      </c>
      <c r="D39" s="273" t="s">
        <v>762</v>
      </c>
      <c r="E39" s="273" t="s">
        <v>1024</v>
      </c>
      <c r="F39" s="273" t="s">
        <v>1025</v>
      </c>
      <c r="G39" s="273" t="s">
        <v>1026</v>
      </c>
      <c r="H39" s="143" t="s">
        <v>30</v>
      </c>
    </row>
    <row r="40" spans="1:8" ht="12.75">
      <c r="A40" s="143">
        <v>39</v>
      </c>
      <c r="B40" s="273" t="s">
        <v>763</v>
      </c>
      <c r="C40" s="273" t="s">
        <v>771</v>
      </c>
      <c r="D40" s="273" t="s">
        <v>772</v>
      </c>
      <c r="E40" s="273" t="s">
        <v>1027</v>
      </c>
      <c r="F40" s="273" t="s">
        <v>1028</v>
      </c>
      <c r="G40" s="273" t="s">
        <v>1029</v>
      </c>
      <c r="H40" s="143" t="s">
        <v>30</v>
      </c>
    </row>
    <row r="41" spans="1:8" ht="12.75">
      <c r="A41" s="143">
        <v>40</v>
      </c>
      <c r="B41" s="273" t="s">
        <v>775</v>
      </c>
      <c r="C41" s="273" t="s">
        <v>789</v>
      </c>
      <c r="D41" s="273" t="s">
        <v>790</v>
      </c>
      <c r="E41" s="273" t="s">
        <v>1030</v>
      </c>
      <c r="F41" s="273" t="s">
        <v>1031</v>
      </c>
      <c r="G41" s="273" t="s">
        <v>1032</v>
      </c>
      <c r="H41" s="143" t="s">
        <v>33</v>
      </c>
    </row>
    <row r="42" spans="1:8" ht="12.75">
      <c r="A42" s="143">
        <v>41</v>
      </c>
      <c r="B42" s="273" t="s">
        <v>775</v>
      </c>
      <c r="C42" s="273" t="s">
        <v>789</v>
      </c>
      <c r="D42" s="273" t="s">
        <v>790</v>
      </c>
      <c r="E42" s="273" t="s">
        <v>1033</v>
      </c>
      <c r="F42" s="273" t="s">
        <v>1034</v>
      </c>
      <c r="G42" s="273" t="s">
        <v>1032</v>
      </c>
      <c r="H42" s="143" t="s">
        <v>30</v>
      </c>
    </row>
    <row r="43" spans="1:8" ht="12.75">
      <c r="A43" s="143">
        <v>42</v>
      </c>
      <c r="B43" s="273" t="s">
        <v>775</v>
      </c>
      <c r="C43" s="273" t="s">
        <v>789</v>
      </c>
      <c r="D43" s="273" t="s">
        <v>790</v>
      </c>
      <c r="E43" s="273" t="s">
        <v>1035</v>
      </c>
      <c r="F43" s="273" t="s">
        <v>1036</v>
      </c>
      <c r="G43" s="273" t="s">
        <v>1032</v>
      </c>
      <c r="H43" s="143" t="s">
        <v>30</v>
      </c>
    </row>
    <row r="44" spans="1:8" ht="12.75">
      <c r="A44" s="143">
        <v>43</v>
      </c>
      <c r="B44" s="273" t="s">
        <v>775</v>
      </c>
      <c r="C44" s="273" t="s">
        <v>793</v>
      </c>
      <c r="D44" s="273" t="s">
        <v>794</v>
      </c>
      <c r="E44" s="273" t="s">
        <v>1037</v>
      </c>
      <c r="F44" s="273" t="s">
        <v>1038</v>
      </c>
      <c r="G44" s="273" t="s">
        <v>1032</v>
      </c>
      <c r="H44" s="143" t="s">
        <v>30</v>
      </c>
    </row>
    <row r="45" spans="1:8" ht="12.75">
      <c r="A45" s="143">
        <v>44</v>
      </c>
      <c r="B45" s="273" t="s">
        <v>795</v>
      </c>
      <c r="C45" s="273" t="s">
        <v>809</v>
      </c>
      <c r="D45" s="273" t="s">
        <v>810</v>
      </c>
      <c r="E45" s="273" t="s">
        <v>1039</v>
      </c>
      <c r="F45" s="273" t="s">
        <v>1040</v>
      </c>
      <c r="G45" s="273" t="s">
        <v>1041</v>
      </c>
      <c r="H45" s="143" t="s">
        <v>30</v>
      </c>
    </row>
    <row r="46" spans="1:8" ht="12.75">
      <c r="A46" s="143">
        <v>45</v>
      </c>
      <c r="B46" s="273" t="s">
        <v>795</v>
      </c>
      <c r="C46" s="273" t="s">
        <v>809</v>
      </c>
      <c r="D46" s="273" t="s">
        <v>810</v>
      </c>
      <c r="E46" s="273" t="s">
        <v>1042</v>
      </c>
      <c r="F46" s="273" t="s">
        <v>1043</v>
      </c>
      <c r="G46" s="273" t="s">
        <v>1044</v>
      </c>
      <c r="H46" s="143" t="s">
        <v>32</v>
      </c>
    </row>
    <row r="47" spans="1:8" ht="12.75">
      <c r="A47" s="143">
        <v>46</v>
      </c>
      <c r="B47" s="273" t="s">
        <v>795</v>
      </c>
      <c r="C47" s="273" t="s">
        <v>811</v>
      </c>
      <c r="D47" s="273" t="s">
        <v>812</v>
      </c>
      <c r="E47" s="273" t="s">
        <v>1045</v>
      </c>
      <c r="F47" s="273" t="s">
        <v>1046</v>
      </c>
      <c r="G47" s="273" t="s">
        <v>1041</v>
      </c>
      <c r="H47" s="143" t="s">
        <v>30</v>
      </c>
    </row>
    <row r="48" spans="1:8" ht="12.75">
      <c r="A48" s="143">
        <v>47</v>
      </c>
      <c r="B48" s="273" t="s">
        <v>795</v>
      </c>
      <c r="C48" s="273" t="s">
        <v>811</v>
      </c>
      <c r="D48" s="273" t="s">
        <v>812</v>
      </c>
      <c r="E48" s="273" t="s">
        <v>1047</v>
      </c>
      <c r="F48" s="273" t="s">
        <v>1048</v>
      </c>
      <c r="G48" s="273" t="s">
        <v>1041</v>
      </c>
      <c r="H48" s="143" t="s">
        <v>30</v>
      </c>
    </row>
    <row r="49" spans="1:8" ht="12.75">
      <c r="A49" s="143">
        <v>48</v>
      </c>
      <c r="B49" s="273" t="s">
        <v>819</v>
      </c>
      <c r="C49" s="273" t="s">
        <v>828</v>
      </c>
      <c r="D49" s="273" t="s">
        <v>829</v>
      </c>
      <c r="E49" s="273" t="s">
        <v>1049</v>
      </c>
      <c r="F49" s="273" t="s">
        <v>1050</v>
      </c>
      <c r="G49" s="273" t="s">
        <v>1051</v>
      </c>
      <c r="H49" s="143" t="s">
        <v>30</v>
      </c>
    </row>
    <row r="50" spans="1:8" ht="12.75">
      <c r="A50" s="143">
        <v>49</v>
      </c>
      <c r="B50" s="273" t="s">
        <v>819</v>
      </c>
      <c r="C50" s="273" t="s">
        <v>828</v>
      </c>
      <c r="D50" s="273" t="s">
        <v>829</v>
      </c>
      <c r="E50" s="273" t="s">
        <v>1052</v>
      </c>
      <c r="F50" s="273" t="s">
        <v>1053</v>
      </c>
      <c r="G50" s="273" t="s">
        <v>1051</v>
      </c>
      <c r="H50" s="143" t="s">
        <v>30</v>
      </c>
    </row>
    <row r="51" spans="1:8" ht="12.75">
      <c r="A51" s="143">
        <v>50</v>
      </c>
      <c r="B51" s="273" t="s">
        <v>832</v>
      </c>
      <c r="C51" s="273" t="s">
        <v>840</v>
      </c>
      <c r="D51" s="273" t="s">
        <v>841</v>
      </c>
      <c r="E51" s="273" t="s">
        <v>1054</v>
      </c>
      <c r="F51" s="273" t="s">
        <v>1055</v>
      </c>
      <c r="G51" s="273" t="s">
        <v>1056</v>
      </c>
      <c r="H51" s="143" t="s">
        <v>30</v>
      </c>
    </row>
    <row r="52" spans="1:8" ht="12.75">
      <c r="A52" s="143">
        <v>51</v>
      </c>
      <c r="B52" s="273" t="s">
        <v>832</v>
      </c>
      <c r="C52" s="273" t="s">
        <v>840</v>
      </c>
      <c r="D52" s="273" t="s">
        <v>841</v>
      </c>
      <c r="E52" s="273" t="s">
        <v>1057</v>
      </c>
      <c r="F52" s="273" t="s">
        <v>1058</v>
      </c>
      <c r="G52" s="273" t="s">
        <v>1056</v>
      </c>
      <c r="H52" s="143" t="s">
        <v>32</v>
      </c>
    </row>
    <row r="53" spans="1:8" ht="12.75">
      <c r="A53" s="143">
        <v>52</v>
      </c>
      <c r="B53" s="273" t="s">
        <v>842</v>
      </c>
      <c r="C53" s="273" t="s">
        <v>850</v>
      </c>
      <c r="D53" s="273" t="s">
        <v>851</v>
      </c>
      <c r="E53" s="273" t="s">
        <v>1059</v>
      </c>
      <c r="F53" s="273" t="s">
        <v>1060</v>
      </c>
      <c r="G53" s="273" t="s">
        <v>1061</v>
      </c>
      <c r="H53" s="143" t="s">
        <v>30</v>
      </c>
    </row>
    <row r="54" spans="1:8" ht="12.75">
      <c r="A54" s="143">
        <v>53</v>
      </c>
      <c r="B54" s="273" t="s">
        <v>856</v>
      </c>
      <c r="C54" s="273" t="s">
        <v>860</v>
      </c>
      <c r="D54" s="273" t="s">
        <v>861</v>
      </c>
      <c r="E54" s="273" t="s">
        <v>1062</v>
      </c>
      <c r="F54" s="273" t="s">
        <v>1063</v>
      </c>
      <c r="G54" s="273" t="s">
        <v>1064</v>
      </c>
      <c r="H54" s="143" t="s">
        <v>30</v>
      </c>
    </row>
    <row r="55" spans="1:8" ht="12.75">
      <c r="A55" s="143">
        <v>54</v>
      </c>
      <c r="B55" s="273" t="s">
        <v>856</v>
      </c>
      <c r="C55" s="273" t="s">
        <v>860</v>
      </c>
      <c r="D55" s="273" t="s">
        <v>861</v>
      </c>
      <c r="E55" s="273" t="s">
        <v>1065</v>
      </c>
      <c r="F55" s="273" t="s">
        <v>1066</v>
      </c>
      <c r="G55" s="273" t="s">
        <v>1067</v>
      </c>
      <c r="H55" s="143" t="s">
        <v>30</v>
      </c>
    </row>
    <row r="56" spans="1:8" ht="12.75">
      <c r="A56" s="143">
        <v>55</v>
      </c>
      <c r="B56" s="273" t="s">
        <v>856</v>
      </c>
      <c r="C56" s="273" t="s">
        <v>860</v>
      </c>
      <c r="D56" s="273" t="s">
        <v>861</v>
      </c>
      <c r="E56" s="273" t="s">
        <v>1068</v>
      </c>
      <c r="F56" s="273" t="s">
        <v>1069</v>
      </c>
      <c r="G56" s="273" t="s">
        <v>1064</v>
      </c>
      <c r="H56" s="143" t="s">
        <v>30</v>
      </c>
    </row>
    <row r="57" spans="1:8" ht="12.75">
      <c r="A57" s="143">
        <v>56</v>
      </c>
      <c r="B57" s="273" t="s">
        <v>856</v>
      </c>
      <c r="C57" s="273" t="s">
        <v>869</v>
      </c>
      <c r="D57" s="273" t="s">
        <v>870</v>
      </c>
      <c r="E57" s="273" t="s">
        <v>1070</v>
      </c>
      <c r="F57" s="273" t="s">
        <v>1071</v>
      </c>
      <c r="G57" s="273" t="s">
        <v>1064</v>
      </c>
      <c r="H57" s="143" t="s">
        <v>30</v>
      </c>
    </row>
    <row r="58" spans="1:8" ht="12.75">
      <c r="A58" s="143">
        <v>57</v>
      </c>
      <c r="B58" s="273" t="s">
        <v>856</v>
      </c>
      <c r="C58" s="273" t="s">
        <v>869</v>
      </c>
      <c r="D58" s="273" t="s">
        <v>870</v>
      </c>
      <c r="E58" s="273" t="s">
        <v>1072</v>
      </c>
      <c r="F58" s="273" t="s">
        <v>1073</v>
      </c>
      <c r="G58" s="273" t="s">
        <v>1074</v>
      </c>
      <c r="H58" s="143" t="s">
        <v>30</v>
      </c>
    </row>
    <row r="59" spans="1:8" ht="12.75">
      <c r="A59" s="143">
        <v>58</v>
      </c>
      <c r="B59" s="273" t="s">
        <v>856</v>
      </c>
      <c r="C59" s="273" t="s">
        <v>869</v>
      </c>
      <c r="D59" s="273" t="s">
        <v>870</v>
      </c>
      <c r="E59" s="273" t="s">
        <v>1075</v>
      </c>
      <c r="F59" s="273" t="s">
        <v>1073</v>
      </c>
      <c r="G59" s="273" t="s">
        <v>1076</v>
      </c>
      <c r="H59" s="143" t="s">
        <v>30</v>
      </c>
    </row>
    <row r="60" spans="1:8" ht="12.75">
      <c r="A60" s="143">
        <v>59</v>
      </c>
      <c r="B60" s="273" t="s">
        <v>856</v>
      </c>
      <c r="C60" s="273" t="s">
        <v>871</v>
      </c>
      <c r="D60" s="273" t="s">
        <v>872</v>
      </c>
      <c r="E60" s="273" t="s">
        <v>1077</v>
      </c>
      <c r="F60" s="273" t="s">
        <v>1078</v>
      </c>
      <c r="G60" s="273" t="s">
        <v>1064</v>
      </c>
      <c r="H60" s="143" t="s">
        <v>30</v>
      </c>
    </row>
    <row r="61" spans="1:8" ht="12.75">
      <c r="A61" s="143">
        <v>60</v>
      </c>
      <c r="B61" s="273" t="s">
        <v>873</v>
      </c>
      <c r="C61" s="273" t="s">
        <v>880</v>
      </c>
      <c r="D61" s="273" t="s">
        <v>881</v>
      </c>
      <c r="E61" s="273" t="s">
        <v>1079</v>
      </c>
      <c r="F61" s="273" t="s">
        <v>1080</v>
      </c>
      <c r="G61" s="273" t="s">
        <v>1081</v>
      </c>
      <c r="H61" s="143" t="s">
        <v>30</v>
      </c>
    </row>
    <row r="62" spans="1:8" ht="12.75">
      <c r="A62" s="143">
        <v>61</v>
      </c>
      <c r="B62" s="273" t="s">
        <v>886</v>
      </c>
      <c r="C62" s="273" t="s">
        <v>892</v>
      </c>
      <c r="D62" s="273" t="s">
        <v>893</v>
      </c>
      <c r="E62" s="273" t="s">
        <v>1082</v>
      </c>
      <c r="F62" s="273" t="s">
        <v>1083</v>
      </c>
      <c r="G62" s="273" t="s">
        <v>1084</v>
      </c>
      <c r="H62" s="143" t="s">
        <v>30</v>
      </c>
    </row>
    <row r="63" spans="1:8" ht="12.75">
      <c r="A63" s="143">
        <v>62</v>
      </c>
      <c r="B63" s="273" t="s">
        <v>143</v>
      </c>
      <c r="C63" s="273" t="s">
        <v>143</v>
      </c>
      <c r="D63" s="273" t="s">
        <v>1085</v>
      </c>
      <c r="E63" s="273" t="s">
        <v>1086</v>
      </c>
      <c r="F63" s="273" t="s">
        <v>1073</v>
      </c>
      <c r="G63" s="273" t="s">
        <v>1087</v>
      </c>
      <c r="H63" s="143" t="s">
        <v>30</v>
      </c>
    </row>
    <row r="64" spans="1:8" ht="12.75">
      <c r="A64" s="143">
        <v>63</v>
      </c>
      <c r="B64" s="273" t="s">
        <v>143</v>
      </c>
      <c r="C64" s="273" t="s">
        <v>143</v>
      </c>
      <c r="D64" s="273" t="s">
        <v>1085</v>
      </c>
      <c r="E64" s="273" t="s">
        <v>1088</v>
      </c>
      <c r="F64" s="273" t="s">
        <v>1073</v>
      </c>
      <c r="G64" s="273" t="s">
        <v>1089</v>
      </c>
      <c r="H64" s="143" t="s">
        <v>30</v>
      </c>
    </row>
    <row r="65" spans="1:8" ht="12.75">
      <c r="A65" s="143">
        <v>64</v>
      </c>
      <c r="B65" s="273" t="s">
        <v>896</v>
      </c>
      <c r="C65" s="273" t="s">
        <v>898</v>
      </c>
      <c r="D65" s="273" t="s">
        <v>897</v>
      </c>
      <c r="E65" s="273" t="s">
        <v>1090</v>
      </c>
      <c r="F65" s="273" t="s">
        <v>1073</v>
      </c>
      <c r="G65" s="273" t="s">
        <v>1064</v>
      </c>
      <c r="H65" s="143" t="s">
        <v>30</v>
      </c>
    </row>
    <row r="66" spans="1:8" ht="12.75">
      <c r="A66" s="143">
        <v>65</v>
      </c>
      <c r="B66" s="273" t="s">
        <v>896</v>
      </c>
      <c r="C66" s="273" t="s">
        <v>898</v>
      </c>
      <c r="D66" s="273" t="s">
        <v>897</v>
      </c>
      <c r="E66" s="273" t="s">
        <v>1091</v>
      </c>
      <c r="F66" s="273" t="s">
        <v>1092</v>
      </c>
      <c r="G66" s="273" t="s">
        <v>1074</v>
      </c>
      <c r="H66" s="143" t="s">
        <v>33</v>
      </c>
    </row>
    <row r="67" spans="1:8" ht="12.75">
      <c r="A67" s="143">
        <v>66</v>
      </c>
      <c r="B67" s="273" t="s">
        <v>896</v>
      </c>
      <c r="C67" s="273" t="s">
        <v>898</v>
      </c>
      <c r="D67" s="273" t="s">
        <v>897</v>
      </c>
      <c r="E67" s="273" t="s">
        <v>1093</v>
      </c>
      <c r="F67" s="273" t="s">
        <v>1094</v>
      </c>
      <c r="G67" s="273" t="s">
        <v>1074</v>
      </c>
      <c r="H67" s="143" t="s">
        <v>30</v>
      </c>
    </row>
    <row r="68" spans="1:8" ht="12.75">
      <c r="A68" s="143">
        <v>67</v>
      </c>
      <c r="B68" s="273" t="s">
        <v>896</v>
      </c>
      <c r="C68" s="273" t="s">
        <v>898</v>
      </c>
      <c r="D68" s="273" t="s">
        <v>897</v>
      </c>
      <c r="E68" s="273" t="s">
        <v>1095</v>
      </c>
      <c r="F68" s="273" t="s">
        <v>1096</v>
      </c>
      <c r="G68" s="273" t="s">
        <v>1074</v>
      </c>
      <c r="H68" s="143" t="s">
        <v>30</v>
      </c>
    </row>
    <row r="69" spans="1:8" ht="12.75">
      <c r="A69" s="143">
        <v>68</v>
      </c>
      <c r="B69" s="273" t="s">
        <v>896</v>
      </c>
      <c r="C69" s="273" t="s">
        <v>898</v>
      </c>
      <c r="D69" s="273" t="s">
        <v>897</v>
      </c>
      <c r="E69" s="273" t="s">
        <v>1097</v>
      </c>
      <c r="F69" s="273" t="s">
        <v>1098</v>
      </c>
      <c r="G69" s="273" t="s">
        <v>1074</v>
      </c>
      <c r="H69" s="143" t="s">
        <v>30</v>
      </c>
    </row>
    <row r="70" spans="1:8" ht="12.75">
      <c r="A70" s="143">
        <v>69</v>
      </c>
      <c r="B70" s="273" t="s">
        <v>896</v>
      </c>
      <c r="C70" s="273" t="s">
        <v>898</v>
      </c>
      <c r="D70" s="273" t="s">
        <v>897</v>
      </c>
      <c r="E70" s="273" t="s">
        <v>1099</v>
      </c>
      <c r="F70" s="273" t="s">
        <v>1100</v>
      </c>
      <c r="G70" s="273" t="s">
        <v>1074</v>
      </c>
      <c r="H70" s="143" t="s">
        <v>30</v>
      </c>
    </row>
    <row r="71" spans="1:8" ht="12.75">
      <c r="A71" s="143">
        <v>70</v>
      </c>
      <c r="B71" s="273" t="s">
        <v>896</v>
      </c>
      <c r="C71" s="273" t="s">
        <v>898</v>
      </c>
      <c r="D71" s="273" t="s">
        <v>897</v>
      </c>
      <c r="E71" s="273" t="s">
        <v>1101</v>
      </c>
      <c r="F71" s="273" t="s">
        <v>1102</v>
      </c>
      <c r="G71" s="273" t="s">
        <v>1103</v>
      </c>
      <c r="H71" s="143" t="s">
        <v>33</v>
      </c>
    </row>
    <row r="72" spans="1:8" ht="12.75">
      <c r="A72" s="143">
        <v>71</v>
      </c>
      <c r="B72" s="273" t="s">
        <v>896</v>
      </c>
      <c r="C72" s="273" t="s">
        <v>898</v>
      </c>
      <c r="D72" s="273" t="s">
        <v>897</v>
      </c>
      <c r="E72" s="273" t="s">
        <v>1104</v>
      </c>
      <c r="F72" s="273" t="s">
        <v>1105</v>
      </c>
      <c r="G72" s="273" t="s">
        <v>1074</v>
      </c>
      <c r="H72" s="143" t="s">
        <v>30</v>
      </c>
    </row>
    <row r="73" spans="1:8" ht="12.75">
      <c r="A73" s="143">
        <v>72</v>
      </c>
      <c r="B73" s="273" t="s">
        <v>899</v>
      </c>
      <c r="C73" s="273" t="s">
        <v>901</v>
      </c>
      <c r="D73" s="273" t="s">
        <v>900</v>
      </c>
      <c r="E73" s="273" t="s">
        <v>1106</v>
      </c>
      <c r="F73" s="273" t="s">
        <v>1107</v>
      </c>
      <c r="G73" s="273" t="s">
        <v>1108</v>
      </c>
      <c r="H73" s="143" t="s">
        <v>30</v>
      </c>
    </row>
    <row r="74" spans="1:8" ht="12.75">
      <c r="A74" s="143">
        <v>73</v>
      </c>
      <c r="B74" s="273" t="s">
        <v>899</v>
      </c>
      <c r="C74" s="273" t="s">
        <v>901</v>
      </c>
      <c r="D74" s="273" t="s">
        <v>900</v>
      </c>
      <c r="E74" s="273" t="s">
        <v>1109</v>
      </c>
      <c r="F74" s="273" t="s">
        <v>1110</v>
      </c>
      <c r="G74" s="273" t="s">
        <v>1111</v>
      </c>
      <c r="H74" s="143" t="s">
        <v>30</v>
      </c>
    </row>
    <row r="75" spans="1:8" ht="12.75">
      <c r="A75" s="143">
        <v>74</v>
      </c>
      <c r="B75" s="273" t="s">
        <v>899</v>
      </c>
      <c r="C75" s="273" t="s">
        <v>901</v>
      </c>
      <c r="D75" s="273" t="s">
        <v>900</v>
      </c>
      <c r="E75" s="273" t="s">
        <v>1112</v>
      </c>
      <c r="F75" s="273" t="s">
        <v>1113</v>
      </c>
      <c r="G75" s="273" t="s">
        <v>1111</v>
      </c>
      <c r="H75" s="143" t="s">
        <v>33</v>
      </c>
    </row>
    <row r="76" spans="1:8" ht="12.75">
      <c r="A76" s="143">
        <v>75</v>
      </c>
      <c r="B76" s="273" t="s">
        <v>899</v>
      </c>
      <c r="C76" s="273" t="s">
        <v>901</v>
      </c>
      <c r="D76" s="273" t="s">
        <v>900</v>
      </c>
      <c r="E76" s="273" t="s">
        <v>1114</v>
      </c>
      <c r="F76" s="273" t="s">
        <v>1115</v>
      </c>
      <c r="G76" s="273" t="s">
        <v>1111</v>
      </c>
      <c r="H76" s="143" t="s">
        <v>30</v>
      </c>
    </row>
    <row r="77" spans="1:8" ht="12.75">
      <c r="A77" s="143">
        <v>76</v>
      </c>
      <c r="B77" s="273" t="s">
        <v>899</v>
      </c>
      <c r="C77" s="273" t="s">
        <v>901</v>
      </c>
      <c r="D77" s="273" t="s">
        <v>900</v>
      </c>
      <c r="E77" s="273" t="s">
        <v>1116</v>
      </c>
      <c r="F77" s="273" t="s">
        <v>1117</v>
      </c>
      <c r="G77" s="273" t="s">
        <v>1111</v>
      </c>
      <c r="H77" s="143" t="s">
        <v>32</v>
      </c>
    </row>
    <row r="78" spans="1:8" ht="12.75">
      <c r="A78" s="143">
        <v>77</v>
      </c>
      <c r="B78" s="273" t="s">
        <v>899</v>
      </c>
      <c r="C78" s="273" t="s">
        <v>901</v>
      </c>
      <c r="D78" s="273" t="s">
        <v>900</v>
      </c>
      <c r="E78" s="273" t="s">
        <v>1118</v>
      </c>
      <c r="F78" s="273" t="s">
        <v>1119</v>
      </c>
      <c r="G78" s="273" t="s">
        <v>1111</v>
      </c>
      <c r="H78" s="143" t="s">
        <v>33</v>
      </c>
    </row>
    <row r="79" spans="1:8" ht="12.75">
      <c r="A79" s="143">
        <v>78</v>
      </c>
      <c r="B79" s="273" t="s">
        <v>899</v>
      </c>
      <c r="C79" s="273" t="s">
        <v>901</v>
      </c>
      <c r="D79" s="273" t="s">
        <v>900</v>
      </c>
      <c r="E79" s="273" t="s">
        <v>1120</v>
      </c>
      <c r="F79" s="273" t="s">
        <v>1121</v>
      </c>
      <c r="G79" s="273" t="s">
        <v>1111</v>
      </c>
      <c r="H79" s="143" t="s">
        <v>30</v>
      </c>
    </row>
    <row r="80" spans="1:8" ht="12.75">
      <c r="A80" s="143">
        <v>79</v>
      </c>
      <c r="B80" s="273" t="s">
        <v>899</v>
      </c>
      <c r="C80" s="273" t="s">
        <v>901</v>
      </c>
      <c r="D80" s="273" t="s">
        <v>900</v>
      </c>
      <c r="E80" s="273" t="s">
        <v>1122</v>
      </c>
      <c r="F80" s="273" t="s">
        <v>1123</v>
      </c>
      <c r="G80" s="273" t="s">
        <v>1111</v>
      </c>
      <c r="H80" s="143" t="s">
        <v>30</v>
      </c>
    </row>
    <row r="81" spans="1:8" ht="12.75">
      <c r="A81" s="143">
        <v>80</v>
      </c>
      <c r="B81" s="273" t="s">
        <v>899</v>
      </c>
      <c r="C81" s="273" t="s">
        <v>901</v>
      </c>
      <c r="D81" s="273" t="s">
        <v>900</v>
      </c>
      <c r="E81" s="273" t="s">
        <v>1124</v>
      </c>
      <c r="F81" s="273" t="s">
        <v>1125</v>
      </c>
      <c r="G81" s="273" t="s">
        <v>1111</v>
      </c>
      <c r="H81" s="143" t="s">
        <v>30</v>
      </c>
    </row>
    <row r="82" spans="1:8" ht="12.75">
      <c r="A82" s="143">
        <v>81</v>
      </c>
      <c r="B82" s="273" t="s">
        <v>899</v>
      </c>
      <c r="C82" s="273" t="s">
        <v>901</v>
      </c>
      <c r="D82" s="273" t="s">
        <v>900</v>
      </c>
      <c r="E82" s="273" t="s">
        <v>1126</v>
      </c>
      <c r="F82" s="273" t="s">
        <v>1127</v>
      </c>
      <c r="G82" s="273" t="s">
        <v>1111</v>
      </c>
      <c r="H82" s="143" t="s">
        <v>30</v>
      </c>
    </row>
    <row r="83" spans="1:8" ht="12.75">
      <c r="A83" s="143">
        <v>82</v>
      </c>
      <c r="B83" s="273" t="s">
        <v>899</v>
      </c>
      <c r="C83" s="273" t="s">
        <v>901</v>
      </c>
      <c r="D83" s="273" t="s">
        <v>900</v>
      </c>
      <c r="E83" s="273" t="s">
        <v>1128</v>
      </c>
      <c r="F83" s="273" t="s">
        <v>1129</v>
      </c>
      <c r="G83" s="273" t="s">
        <v>1111</v>
      </c>
      <c r="H83" s="143" t="s">
        <v>30</v>
      </c>
    </row>
    <row r="84" spans="1:8" ht="12.75">
      <c r="A84" s="143">
        <v>83</v>
      </c>
      <c r="B84" s="273" t="s">
        <v>899</v>
      </c>
      <c r="C84" s="273" t="s">
        <v>901</v>
      </c>
      <c r="D84" s="273" t="s">
        <v>900</v>
      </c>
      <c r="E84" s="273" t="s">
        <v>1130</v>
      </c>
      <c r="F84" s="273" t="s">
        <v>1131</v>
      </c>
      <c r="G84" s="273" t="s">
        <v>1111</v>
      </c>
      <c r="H84" s="143" t="s">
        <v>30</v>
      </c>
    </row>
    <row r="85" spans="1:8" ht="12.75">
      <c r="A85" s="143">
        <v>84</v>
      </c>
      <c r="B85" s="273" t="s">
        <v>899</v>
      </c>
      <c r="C85" s="273" t="s">
        <v>901</v>
      </c>
      <c r="D85" s="273" t="s">
        <v>900</v>
      </c>
      <c r="E85" s="273" t="s">
        <v>1132</v>
      </c>
      <c r="F85" s="273" t="s">
        <v>1133</v>
      </c>
      <c r="G85" s="273" t="s">
        <v>1111</v>
      </c>
      <c r="H85" s="143" t="s">
        <v>30</v>
      </c>
    </row>
    <row r="86" spans="1:8" ht="12.75">
      <c r="A86" s="143">
        <v>85</v>
      </c>
      <c r="B86" s="273" t="s">
        <v>899</v>
      </c>
      <c r="C86" s="273" t="s">
        <v>901</v>
      </c>
      <c r="D86" s="273" t="s">
        <v>900</v>
      </c>
      <c r="E86" s="273" t="s">
        <v>1134</v>
      </c>
      <c r="F86" s="273" t="s">
        <v>1135</v>
      </c>
      <c r="G86" s="273" t="s">
        <v>1111</v>
      </c>
      <c r="H86" s="143" t="s">
        <v>30</v>
      </c>
    </row>
    <row r="87" spans="1:8" ht="12.75">
      <c r="A87" s="143">
        <v>86</v>
      </c>
      <c r="B87" s="273" t="s">
        <v>899</v>
      </c>
      <c r="C87" s="273" t="s">
        <v>901</v>
      </c>
      <c r="D87" s="273" t="s">
        <v>900</v>
      </c>
      <c r="E87" s="273" t="s">
        <v>1136</v>
      </c>
      <c r="F87" s="273" t="s">
        <v>1137</v>
      </c>
      <c r="G87" s="273" t="s">
        <v>1138</v>
      </c>
      <c r="H87" s="143" t="s">
        <v>30</v>
      </c>
    </row>
    <row r="88" spans="1:8" ht="12.75">
      <c r="A88" s="143">
        <v>87</v>
      </c>
      <c r="B88" s="273" t="s">
        <v>899</v>
      </c>
      <c r="C88" s="273" t="s">
        <v>901</v>
      </c>
      <c r="D88" s="273" t="s">
        <v>900</v>
      </c>
      <c r="E88" s="273" t="s">
        <v>1139</v>
      </c>
      <c r="F88" s="273" t="s">
        <v>1140</v>
      </c>
      <c r="G88" s="273" t="s">
        <v>1111</v>
      </c>
      <c r="H88" s="143" t="s">
        <v>32</v>
      </c>
    </row>
    <row r="89" spans="1:8" ht="12.75">
      <c r="A89" s="143">
        <v>88</v>
      </c>
      <c r="B89" s="273" t="s">
        <v>899</v>
      </c>
      <c r="C89" s="273" t="s">
        <v>901</v>
      </c>
      <c r="D89" s="273" t="s">
        <v>900</v>
      </c>
      <c r="E89" s="273" t="s">
        <v>1141</v>
      </c>
      <c r="F89" s="273" t="s">
        <v>1142</v>
      </c>
      <c r="G89" s="273" t="s">
        <v>1111</v>
      </c>
      <c r="H89" s="143" t="s">
        <v>30</v>
      </c>
    </row>
    <row r="90" spans="1:8" ht="12.75">
      <c r="A90" s="143">
        <v>89</v>
      </c>
      <c r="B90" s="273" t="s">
        <v>899</v>
      </c>
      <c r="C90" s="273" t="s">
        <v>901</v>
      </c>
      <c r="D90" s="273" t="s">
        <v>900</v>
      </c>
      <c r="E90" s="273" t="s">
        <v>1143</v>
      </c>
      <c r="F90" s="273" t="s">
        <v>1144</v>
      </c>
      <c r="G90" s="273" t="s">
        <v>1145</v>
      </c>
      <c r="H90" s="143" t="s">
        <v>30</v>
      </c>
    </row>
    <row r="91" spans="1:8" ht="12.75">
      <c r="A91" s="143">
        <v>90</v>
      </c>
      <c r="B91" s="273" t="s">
        <v>899</v>
      </c>
      <c r="C91" s="273" t="s">
        <v>901</v>
      </c>
      <c r="D91" s="273" t="s">
        <v>900</v>
      </c>
      <c r="E91" s="273" t="s">
        <v>1146</v>
      </c>
      <c r="F91" s="273" t="s">
        <v>1147</v>
      </c>
      <c r="G91" s="273" t="s">
        <v>1111</v>
      </c>
      <c r="H91" s="143" t="s">
        <v>32</v>
      </c>
    </row>
    <row r="92" spans="1:8" ht="12.75">
      <c r="A92" s="143">
        <v>91</v>
      </c>
      <c r="B92" s="273" t="s">
        <v>899</v>
      </c>
      <c r="C92" s="273" t="s">
        <v>901</v>
      </c>
      <c r="D92" s="273" t="s">
        <v>900</v>
      </c>
      <c r="E92" s="273" t="s">
        <v>1148</v>
      </c>
      <c r="F92" s="273" t="s">
        <v>1073</v>
      </c>
      <c r="G92" s="273" t="s">
        <v>1149</v>
      </c>
      <c r="H92" s="143" t="s">
        <v>30</v>
      </c>
    </row>
    <row r="93" spans="1:8" ht="12.75">
      <c r="B93" s="273"/>
      <c r="C93" s="273"/>
      <c r="D93" s="273"/>
      <c r="E93" s="273"/>
      <c r="F93" s="273"/>
      <c r="G93" s="273"/>
    </row>
    <row r="94" spans="1:8" ht="12.75">
      <c r="B94" s="273"/>
      <c r="C94" s="273"/>
      <c r="D94" s="273"/>
      <c r="E94" s="273"/>
      <c r="F94" s="273"/>
      <c r="G94" s="273"/>
    </row>
    <row r="95" spans="1:8" ht="12.75">
      <c r="B95" s="273"/>
      <c r="C95" s="273"/>
      <c r="D95" s="273"/>
      <c r="E95" s="273"/>
      <c r="F95" s="273"/>
      <c r="G95" s="273"/>
    </row>
    <row r="96" spans="1:8" ht="12.75">
      <c r="B96" s="273"/>
      <c r="C96" s="273"/>
      <c r="D96" s="273"/>
      <c r="E96" s="273"/>
      <c r="F96" s="273"/>
      <c r="G96" s="273"/>
    </row>
    <row r="97" spans="2:7" ht="12.75">
      <c r="B97" s="273"/>
      <c r="C97" s="273"/>
      <c r="D97" s="273"/>
      <c r="E97" s="273"/>
      <c r="F97" s="273"/>
      <c r="G97" s="273"/>
    </row>
    <row r="98" spans="2:7" ht="12.75">
      <c r="B98" s="273"/>
      <c r="C98" s="273"/>
      <c r="D98" s="273"/>
      <c r="E98" s="273"/>
      <c r="F98" s="273"/>
      <c r="G98" s="273"/>
    </row>
    <row r="99" spans="2:7" ht="12.75">
      <c r="B99" s="273"/>
      <c r="C99" s="273"/>
      <c r="D99" s="273"/>
      <c r="E99" s="273"/>
      <c r="F99" s="273"/>
      <c r="G99" s="273"/>
    </row>
    <row r="100" spans="2:7" ht="12.75">
      <c r="B100" s="273"/>
      <c r="C100" s="273"/>
      <c r="D100" s="273"/>
      <c r="E100" s="273"/>
      <c r="F100" s="273"/>
      <c r="G100" s="273"/>
    </row>
    <row r="101" spans="2:7" ht="12.75">
      <c r="B101" s="273"/>
      <c r="C101" s="273"/>
      <c r="D101" s="273"/>
      <c r="E101" s="273"/>
      <c r="F101" s="273"/>
      <c r="G101" s="273"/>
    </row>
    <row r="102" spans="2:7" ht="12.75">
      <c r="B102" s="273"/>
      <c r="C102" s="273"/>
      <c r="D102" s="273"/>
      <c r="E102" s="273"/>
      <c r="F102" s="273"/>
      <c r="G102" s="273"/>
    </row>
    <row r="103" spans="2:7" ht="12.75">
      <c r="B103" s="273"/>
      <c r="C103" s="273"/>
      <c r="D103" s="273"/>
      <c r="E103" s="273"/>
      <c r="F103" s="273"/>
      <c r="G103" s="273"/>
    </row>
    <row r="104" spans="2:7" ht="12.75">
      <c r="B104" s="273"/>
      <c r="C104" s="273"/>
      <c r="D104" s="273"/>
      <c r="E104" s="273"/>
      <c r="F104" s="273"/>
      <c r="G104" s="273"/>
    </row>
    <row r="105" spans="2:7" ht="12.75">
      <c r="B105" s="273"/>
      <c r="C105" s="273"/>
      <c r="D105" s="273"/>
      <c r="E105" s="273"/>
      <c r="F105" s="273"/>
      <c r="G105" s="273"/>
    </row>
    <row r="106" spans="2:7" ht="12.75">
      <c r="B106" s="273"/>
      <c r="C106" s="273"/>
      <c r="D106" s="273"/>
      <c r="E106" s="273"/>
      <c r="F106" s="273"/>
      <c r="G106" s="273"/>
    </row>
    <row r="107" spans="2:7" ht="12.75">
      <c r="B107" s="273"/>
      <c r="C107" s="273"/>
      <c r="D107" s="273"/>
      <c r="E107" s="273"/>
      <c r="F107" s="273"/>
      <c r="G107" s="273"/>
    </row>
    <row r="108" spans="2:7" ht="12.75">
      <c r="B108" s="273"/>
      <c r="C108" s="273"/>
      <c r="D108" s="273"/>
      <c r="E108" s="273"/>
      <c r="F108" s="273"/>
      <c r="G108" s="273"/>
    </row>
    <row r="109" spans="2:7" ht="12.75">
      <c r="B109" s="273"/>
      <c r="C109" s="273"/>
      <c r="D109" s="273"/>
      <c r="E109" s="273"/>
      <c r="F109" s="273"/>
      <c r="G109" s="273"/>
    </row>
    <row r="110" spans="2:7" ht="12.75">
      <c r="B110" s="273"/>
      <c r="C110" s="273"/>
      <c r="D110" s="273"/>
      <c r="E110" s="273"/>
      <c r="F110" s="273"/>
      <c r="G110" s="273"/>
    </row>
    <row r="111" spans="2:7" ht="12.75">
      <c r="B111" s="273"/>
      <c r="C111" s="273"/>
      <c r="D111" s="273"/>
      <c r="E111" s="273"/>
      <c r="F111" s="273"/>
      <c r="G111" s="273"/>
    </row>
    <row r="112" spans="2:7" ht="12.75">
      <c r="B112" s="273"/>
      <c r="C112" s="273"/>
      <c r="D112" s="273"/>
      <c r="E112" s="273"/>
      <c r="F112" s="273"/>
      <c r="G112" s="273"/>
    </row>
    <row r="113" spans="2:7" ht="12.75">
      <c r="B113" s="273"/>
      <c r="C113" s="273"/>
      <c r="D113" s="273"/>
      <c r="E113" s="273"/>
      <c r="F113" s="273"/>
      <c r="G113" s="273"/>
    </row>
    <row r="114" spans="2:7" ht="12.75">
      <c r="B114" s="273"/>
      <c r="C114" s="273"/>
      <c r="D114" s="273"/>
      <c r="E114" s="273"/>
      <c r="F114" s="273"/>
      <c r="G114" s="273"/>
    </row>
    <row r="115" spans="2:7" ht="12.75">
      <c r="B115" s="273"/>
      <c r="C115" s="273"/>
      <c r="D115" s="273"/>
      <c r="E115" s="273"/>
      <c r="F115" s="273"/>
      <c r="G115" s="273"/>
    </row>
    <row r="116" spans="2:7" ht="12.75">
      <c r="B116" s="273"/>
      <c r="C116" s="273"/>
      <c r="D116" s="273"/>
      <c r="E116" s="273"/>
      <c r="F116" s="273"/>
      <c r="G116" s="273"/>
    </row>
    <row r="117" spans="2:7" ht="12.75">
      <c r="B117" s="273"/>
      <c r="C117" s="273"/>
      <c r="D117" s="273"/>
      <c r="E117" s="273"/>
      <c r="F117" s="273"/>
      <c r="G117" s="273"/>
    </row>
    <row r="118" spans="2:7" ht="12.75">
      <c r="B118" s="273"/>
      <c r="C118" s="273"/>
      <c r="D118" s="273"/>
      <c r="E118" s="273"/>
      <c r="F118" s="273"/>
      <c r="G118" s="273"/>
    </row>
    <row r="119" spans="2:7" ht="12.75">
      <c r="B119" s="273"/>
      <c r="C119" s="273"/>
      <c r="D119" s="273"/>
      <c r="E119" s="273"/>
      <c r="F119" s="273"/>
      <c r="G119" s="273"/>
    </row>
    <row r="120" spans="2:7" ht="12.75">
      <c r="B120" s="273"/>
      <c r="C120" s="273"/>
      <c r="D120" s="273"/>
      <c r="E120" s="273"/>
      <c r="F120" s="273"/>
      <c r="G120" s="273"/>
    </row>
    <row r="121" spans="2:7" ht="12.75">
      <c r="B121" s="273"/>
      <c r="C121" s="273"/>
      <c r="D121" s="273"/>
      <c r="E121" s="273"/>
      <c r="F121" s="273"/>
      <c r="G121" s="273"/>
    </row>
    <row r="122" spans="2:7" ht="12.75">
      <c r="B122" s="273"/>
      <c r="C122" s="273"/>
      <c r="D122" s="273"/>
      <c r="E122" s="273"/>
      <c r="F122" s="273"/>
      <c r="G122" s="273"/>
    </row>
    <row r="123" spans="2:7" ht="12.75">
      <c r="B123" s="273"/>
      <c r="C123" s="273"/>
      <c r="D123" s="273"/>
      <c r="E123" s="273"/>
      <c r="F123" s="273"/>
      <c r="G123" s="273"/>
    </row>
    <row r="124" spans="2:7" ht="12.75">
      <c r="B124" s="273"/>
      <c r="C124" s="273"/>
      <c r="D124" s="273"/>
      <c r="E124" s="273"/>
      <c r="F124" s="273"/>
      <c r="G124" s="273"/>
    </row>
    <row r="125" spans="2:7" ht="12.75">
      <c r="B125" s="273"/>
      <c r="C125" s="273"/>
      <c r="D125" s="273"/>
      <c r="E125" s="273"/>
      <c r="F125" s="273"/>
      <c r="G125" s="273"/>
    </row>
    <row r="126" spans="2:7" ht="12.75">
      <c r="B126" s="273"/>
      <c r="C126" s="273"/>
      <c r="D126" s="273"/>
      <c r="E126" s="273"/>
      <c r="F126" s="273"/>
      <c r="G126" s="273"/>
    </row>
    <row r="127" spans="2:7" ht="12.75">
      <c r="B127" s="273"/>
      <c r="C127" s="273"/>
      <c r="D127" s="273"/>
      <c r="E127" s="273"/>
      <c r="F127" s="273"/>
      <c r="G127" s="273"/>
    </row>
    <row r="128" spans="2:7" ht="12.75">
      <c r="B128" s="273"/>
      <c r="C128" s="273"/>
      <c r="D128" s="273"/>
      <c r="E128" s="273"/>
      <c r="F128" s="273"/>
      <c r="G128" s="273"/>
    </row>
    <row r="129" spans="2:7" ht="12.75">
      <c r="B129" s="273"/>
      <c r="C129" s="273"/>
      <c r="D129" s="273"/>
      <c r="E129" s="273"/>
      <c r="F129" s="273"/>
      <c r="G129" s="273"/>
    </row>
    <row r="130" spans="2:7" ht="12.75">
      <c r="B130" s="273"/>
      <c r="C130" s="273"/>
      <c r="D130" s="273"/>
      <c r="E130" s="273"/>
      <c r="F130" s="273"/>
      <c r="G130" s="273"/>
    </row>
    <row r="131" spans="2:7" ht="12.75">
      <c r="B131" s="273"/>
      <c r="C131" s="273"/>
      <c r="D131" s="273"/>
      <c r="E131" s="273"/>
      <c r="F131" s="273"/>
      <c r="G131" s="273"/>
    </row>
    <row r="132" spans="2:7" ht="12.75">
      <c r="B132" s="273"/>
      <c r="C132" s="273"/>
      <c r="D132" s="273"/>
      <c r="E132" s="273"/>
      <c r="F132" s="273"/>
      <c r="G132" s="273"/>
    </row>
    <row r="133" spans="2:7" ht="12.75">
      <c r="B133" s="273"/>
      <c r="C133" s="273"/>
      <c r="D133" s="273"/>
      <c r="E133" s="273"/>
      <c r="F133" s="273"/>
      <c r="G133" s="273"/>
    </row>
  </sheetData>
  <sheetProtection formatColumns="0" formatRows="0"/>
  <phoneticPr fontId="51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304">
    <tabColor indexed="47"/>
  </sheetPr>
  <dimension ref="B1:H1"/>
  <sheetViews>
    <sheetView workbookViewId="0"/>
  </sheetViews>
  <sheetFormatPr defaultRowHeight="11.25"/>
  <cols>
    <col min="1" max="16384" width="9.140625" style="274"/>
  </cols>
  <sheetData>
    <row r="1" spans="2:8">
      <c r="B1" s="274" t="s">
        <v>472</v>
      </c>
      <c r="C1" s="274" t="s">
        <v>473</v>
      </c>
      <c r="D1" s="274" t="s">
        <v>475</v>
      </c>
      <c r="E1" s="274" t="s">
        <v>476</v>
      </c>
      <c r="F1" s="274" t="s">
        <v>477</v>
      </c>
      <c r="G1" s="274" t="s">
        <v>478</v>
      </c>
      <c r="H1" s="274" t="s">
        <v>479</v>
      </c>
    </row>
  </sheetData>
  <sheetProtection formatColumns="0" formatRows="0"/>
  <phoneticPr fontId="4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305">
    <tabColor indexed="47"/>
  </sheetPr>
  <dimension ref="A1:E207"/>
  <sheetViews>
    <sheetView workbookViewId="0">
      <selection activeCell="H20" sqref="H20"/>
    </sheetView>
  </sheetViews>
  <sheetFormatPr defaultRowHeight="11.25"/>
  <cols>
    <col min="1" max="16384" width="9.140625" style="45"/>
  </cols>
  <sheetData>
    <row r="1" spans="1:5">
      <c r="A1" s="45" t="s">
        <v>473</v>
      </c>
      <c r="B1" s="45" t="s">
        <v>472</v>
      </c>
      <c r="C1" s="45" t="s">
        <v>474</v>
      </c>
    </row>
    <row r="2" spans="1:5">
      <c r="A2" s="45" t="s">
        <v>497</v>
      </c>
      <c r="B2" s="45" t="s">
        <v>499</v>
      </c>
      <c r="C2" s="45" t="s">
        <v>500</v>
      </c>
      <c r="D2" s="45" t="s">
        <v>497</v>
      </c>
      <c r="E2" s="45" t="s">
        <v>902</v>
      </c>
    </row>
    <row r="3" spans="1:5">
      <c r="A3" s="45" t="s">
        <v>497</v>
      </c>
      <c r="B3" s="45" t="s">
        <v>501</v>
      </c>
      <c r="C3" s="45" t="s">
        <v>502</v>
      </c>
      <c r="D3" s="45" t="s">
        <v>513</v>
      </c>
      <c r="E3" s="45" t="s">
        <v>903</v>
      </c>
    </row>
    <row r="4" spans="1:5">
      <c r="A4" s="45" t="s">
        <v>497</v>
      </c>
      <c r="B4" s="45" t="s">
        <v>497</v>
      </c>
      <c r="C4" s="45" t="s">
        <v>498</v>
      </c>
      <c r="D4" s="45" t="s">
        <v>538</v>
      </c>
      <c r="E4" s="45" t="s">
        <v>904</v>
      </c>
    </row>
    <row r="5" spans="1:5">
      <c r="A5" s="45" t="s">
        <v>497</v>
      </c>
      <c r="B5" s="45" t="s">
        <v>503</v>
      </c>
      <c r="C5" s="45" t="s">
        <v>504</v>
      </c>
      <c r="D5" s="45" t="s">
        <v>558</v>
      </c>
      <c r="E5" s="45" t="s">
        <v>905</v>
      </c>
    </row>
    <row r="6" spans="1:5">
      <c r="A6" s="45" t="s">
        <v>497</v>
      </c>
      <c r="B6" s="45" t="s">
        <v>505</v>
      </c>
      <c r="C6" s="45" t="s">
        <v>506</v>
      </c>
      <c r="D6" s="45" t="s">
        <v>572</v>
      </c>
      <c r="E6" s="45" t="s">
        <v>906</v>
      </c>
    </row>
    <row r="7" spans="1:5">
      <c r="A7" s="45" t="s">
        <v>497</v>
      </c>
      <c r="B7" s="45" t="s">
        <v>507</v>
      </c>
      <c r="C7" s="45" t="s">
        <v>508</v>
      </c>
      <c r="D7" s="45" t="s">
        <v>586</v>
      </c>
      <c r="E7" s="45" t="s">
        <v>907</v>
      </c>
    </row>
    <row r="8" spans="1:5">
      <c r="A8" s="45" t="s">
        <v>497</v>
      </c>
      <c r="B8" s="45" t="s">
        <v>509</v>
      </c>
      <c r="C8" s="45" t="s">
        <v>510</v>
      </c>
      <c r="D8" s="45" t="s">
        <v>596</v>
      </c>
      <c r="E8" s="45" t="s">
        <v>908</v>
      </c>
    </row>
    <row r="9" spans="1:5">
      <c r="A9" s="45" t="s">
        <v>497</v>
      </c>
      <c r="B9" s="45" t="s">
        <v>511</v>
      </c>
      <c r="C9" s="45" t="s">
        <v>512</v>
      </c>
      <c r="D9" s="45" t="s">
        <v>616</v>
      </c>
      <c r="E9" s="45" t="s">
        <v>909</v>
      </c>
    </row>
    <row r="10" spans="1:5">
      <c r="A10" s="45" t="s">
        <v>513</v>
      </c>
      <c r="B10" s="45" t="s">
        <v>515</v>
      </c>
      <c r="C10" s="45" t="s">
        <v>516</v>
      </c>
      <c r="D10" s="45" t="s">
        <v>632</v>
      </c>
      <c r="E10" s="45" t="s">
        <v>910</v>
      </c>
    </row>
    <row r="11" spans="1:5">
      <c r="A11" s="45" t="s">
        <v>513</v>
      </c>
      <c r="B11" s="45" t="s">
        <v>517</v>
      </c>
      <c r="C11" s="45" t="s">
        <v>518</v>
      </c>
      <c r="D11" s="45" t="s">
        <v>656</v>
      </c>
      <c r="E11" s="45" t="s">
        <v>911</v>
      </c>
    </row>
    <row r="12" spans="1:5">
      <c r="A12" s="45" t="s">
        <v>513</v>
      </c>
      <c r="B12" s="45" t="s">
        <v>519</v>
      </c>
      <c r="C12" s="45" t="s">
        <v>514</v>
      </c>
      <c r="D12" s="45" t="s">
        <v>676</v>
      </c>
      <c r="E12" s="45" t="s">
        <v>912</v>
      </c>
    </row>
    <row r="13" spans="1:5">
      <c r="A13" s="45" t="s">
        <v>513</v>
      </c>
      <c r="B13" s="45" t="s">
        <v>513</v>
      </c>
      <c r="C13" s="45" t="s">
        <v>514</v>
      </c>
      <c r="D13" s="45" t="s">
        <v>697</v>
      </c>
      <c r="E13" s="45" t="s">
        <v>913</v>
      </c>
    </row>
    <row r="14" spans="1:5">
      <c r="A14" s="45" t="s">
        <v>513</v>
      </c>
      <c r="B14" s="45" t="s">
        <v>520</v>
      </c>
      <c r="C14" s="45" t="s">
        <v>521</v>
      </c>
      <c r="D14" s="45" t="s">
        <v>715</v>
      </c>
      <c r="E14" s="45" t="s">
        <v>914</v>
      </c>
    </row>
    <row r="15" spans="1:5">
      <c r="A15" s="45" t="s">
        <v>513</v>
      </c>
      <c r="B15" s="45" t="s">
        <v>522</v>
      </c>
      <c r="C15" s="45" t="s">
        <v>523</v>
      </c>
      <c r="D15" s="45" t="s">
        <v>731</v>
      </c>
      <c r="E15" s="45" t="s">
        <v>915</v>
      </c>
    </row>
    <row r="16" spans="1:5">
      <c r="A16" s="45" t="s">
        <v>513</v>
      </c>
      <c r="B16" s="45" t="s">
        <v>524</v>
      </c>
      <c r="C16" s="45" t="s">
        <v>525</v>
      </c>
      <c r="D16" s="45" t="s">
        <v>747</v>
      </c>
      <c r="E16" s="45" t="s">
        <v>916</v>
      </c>
    </row>
    <row r="17" spans="1:5">
      <c r="A17" s="45" t="s">
        <v>513</v>
      </c>
      <c r="B17" s="45" t="s">
        <v>526</v>
      </c>
      <c r="C17" s="45" t="s">
        <v>527</v>
      </c>
      <c r="D17" s="45" t="s">
        <v>763</v>
      </c>
      <c r="E17" s="45" t="s">
        <v>917</v>
      </c>
    </row>
    <row r="18" spans="1:5">
      <c r="A18" s="45" t="s">
        <v>513</v>
      </c>
      <c r="B18" s="45" t="s">
        <v>528</v>
      </c>
      <c r="C18" s="45" t="s">
        <v>529</v>
      </c>
      <c r="D18" s="45" t="s">
        <v>775</v>
      </c>
      <c r="E18" s="45" t="s">
        <v>918</v>
      </c>
    </row>
    <row r="19" spans="1:5">
      <c r="A19" s="45" t="s">
        <v>513</v>
      </c>
      <c r="B19" s="45" t="s">
        <v>530</v>
      </c>
      <c r="C19" s="45" t="s">
        <v>531</v>
      </c>
      <c r="D19" s="45" t="s">
        <v>795</v>
      </c>
      <c r="E19" s="45" t="s">
        <v>919</v>
      </c>
    </row>
    <row r="20" spans="1:5">
      <c r="A20" s="45" t="s">
        <v>513</v>
      </c>
      <c r="B20" s="45" t="s">
        <v>532</v>
      </c>
      <c r="C20" s="45" t="s">
        <v>533</v>
      </c>
      <c r="D20" s="45" t="s">
        <v>819</v>
      </c>
      <c r="E20" s="45" t="s">
        <v>920</v>
      </c>
    </row>
    <row r="21" spans="1:5">
      <c r="A21" s="45" t="s">
        <v>513</v>
      </c>
      <c r="B21" s="45" t="s">
        <v>534</v>
      </c>
      <c r="C21" s="45" t="s">
        <v>535</v>
      </c>
      <c r="D21" s="45" t="s">
        <v>832</v>
      </c>
      <c r="E21" s="45" t="s">
        <v>921</v>
      </c>
    </row>
    <row r="22" spans="1:5">
      <c r="A22" s="45" t="s">
        <v>513</v>
      </c>
      <c r="B22" s="45" t="s">
        <v>536</v>
      </c>
      <c r="C22" s="45" t="s">
        <v>537</v>
      </c>
      <c r="D22" s="45" t="s">
        <v>842</v>
      </c>
      <c r="E22" s="45" t="s">
        <v>922</v>
      </c>
    </row>
    <row r="23" spans="1:5">
      <c r="A23" s="45" t="s">
        <v>538</v>
      </c>
      <c r="B23" s="45" t="s">
        <v>540</v>
      </c>
      <c r="C23" s="45" t="s">
        <v>541</v>
      </c>
      <c r="D23" s="45" t="s">
        <v>856</v>
      </c>
      <c r="E23" s="45" t="s">
        <v>923</v>
      </c>
    </row>
    <row r="24" spans="1:5">
      <c r="A24" s="45" t="s">
        <v>538</v>
      </c>
      <c r="B24" s="45" t="s">
        <v>538</v>
      </c>
      <c r="C24" s="45" t="s">
        <v>539</v>
      </c>
      <c r="D24" s="45" t="s">
        <v>873</v>
      </c>
      <c r="E24" s="45" t="s">
        <v>924</v>
      </c>
    </row>
    <row r="25" spans="1:5">
      <c r="A25" s="45" t="s">
        <v>538</v>
      </c>
      <c r="B25" s="45" t="s">
        <v>542</v>
      </c>
      <c r="C25" s="45" t="s">
        <v>543</v>
      </c>
      <c r="D25" s="45" t="s">
        <v>886</v>
      </c>
      <c r="E25" s="45" t="s">
        <v>925</v>
      </c>
    </row>
    <row r="26" spans="1:5">
      <c r="A26" s="45" t="s">
        <v>538</v>
      </c>
      <c r="B26" s="45" t="s">
        <v>544</v>
      </c>
      <c r="C26" s="45" t="s">
        <v>545</v>
      </c>
      <c r="D26" s="45" t="s">
        <v>896</v>
      </c>
      <c r="E26" s="45" t="s">
        <v>926</v>
      </c>
    </row>
    <row r="27" spans="1:5">
      <c r="A27" s="45" t="s">
        <v>538</v>
      </c>
      <c r="B27" s="45" t="s">
        <v>546</v>
      </c>
      <c r="C27" s="45" t="s">
        <v>547</v>
      </c>
      <c r="D27" s="45" t="s">
        <v>899</v>
      </c>
      <c r="E27" s="45" t="s">
        <v>927</v>
      </c>
    </row>
    <row r="28" spans="1:5">
      <c r="A28" s="45" t="s">
        <v>538</v>
      </c>
      <c r="B28" s="45" t="s">
        <v>548</v>
      </c>
      <c r="C28" s="45" t="s">
        <v>549</v>
      </c>
    </row>
    <row r="29" spans="1:5">
      <c r="A29" s="45" t="s">
        <v>538</v>
      </c>
      <c r="B29" s="45" t="s">
        <v>550</v>
      </c>
      <c r="C29" s="45" t="s">
        <v>551</v>
      </c>
    </row>
    <row r="30" spans="1:5">
      <c r="A30" s="45" t="s">
        <v>538</v>
      </c>
      <c r="B30" s="45" t="s">
        <v>552</v>
      </c>
      <c r="C30" s="45" t="s">
        <v>553</v>
      </c>
    </row>
    <row r="31" spans="1:5">
      <c r="A31" s="45" t="s">
        <v>538</v>
      </c>
      <c r="B31" s="45" t="s">
        <v>554</v>
      </c>
      <c r="C31" s="45" t="s">
        <v>555</v>
      </c>
    </row>
    <row r="32" spans="1:5">
      <c r="A32" s="45" t="s">
        <v>538</v>
      </c>
      <c r="B32" s="45" t="s">
        <v>556</v>
      </c>
      <c r="C32" s="45" t="s">
        <v>557</v>
      </c>
    </row>
    <row r="33" spans="1:3">
      <c r="A33" s="45" t="s">
        <v>558</v>
      </c>
      <c r="B33" s="45" t="s">
        <v>560</v>
      </c>
      <c r="C33" s="45" t="s">
        <v>561</v>
      </c>
    </row>
    <row r="34" spans="1:3">
      <c r="A34" s="45" t="s">
        <v>558</v>
      </c>
      <c r="B34" s="45" t="s">
        <v>562</v>
      </c>
      <c r="C34" s="45" t="s">
        <v>563</v>
      </c>
    </row>
    <row r="35" spans="1:3">
      <c r="A35" s="45" t="s">
        <v>558</v>
      </c>
      <c r="B35" s="45" t="s">
        <v>558</v>
      </c>
      <c r="C35" s="45" t="s">
        <v>559</v>
      </c>
    </row>
    <row r="36" spans="1:3">
      <c r="A36" s="45" t="s">
        <v>558</v>
      </c>
      <c r="B36" s="45" t="s">
        <v>564</v>
      </c>
      <c r="C36" s="45" t="s">
        <v>565</v>
      </c>
    </row>
    <row r="37" spans="1:3">
      <c r="A37" s="45" t="s">
        <v>558</v>
      </c>
      <c r="B37" s="45" t="s">
        <v>566</v>
      </c>
      <c r="C37" s="45" t="s">
        <v>567</v>
      </c>
    </row>
    <row r="38" spans="1:3">
      <c r="A38" s="45" t="s">
        <v>558</v>
      </c>
      <c r="B38" s="45" t="s">
        <v>568</v>
      </c>
      <c r="C38" s="45" t="s">
        <v>569</v>
      </c>
    </row>
    <row r="39" spans="1:3">
      <c r="A39" s="45" t="s">
        <v>558</v>
      </c>
      <c r="B39" s="45" t="s">
        <v>570</v>
      </c>
      <c r="C39" s="45" t="s">
        <v>571</v>
      </c>
    </row>
    <row r="40" spans="1:3">
      <c r="A40" s="45" t="s">
        <v>572</v>
      </c>
      <c r="B40" s="45" t="s">
        <v>574</v>
      </c>
      <c r="C40" s="45" t="s">
        <v>575</v>
      </c>
    </row>
    <row r="41" spans="1:3">
      <c r="A41" s="45" t="s">
        <v>572</v>
      </c>
      <c r="B41" s="45" t="s">
        <v>576</v>
      </c>
      <c r="C41" s="45" t="s">
        <v>577</v>
      </c>
    </row>
    <row r="42" spans="1:3">
      <c r="A42" s="45" t="s">
        <v>572</v>
      </c>
      <c r="B42" s="45" t="s">
        <v>578</v>
      </c>
      <c r="C42" s="45" t="s">
        <v>579</v>
      </c>
    </row>
    <row r="43" spans="1:3">
      <c r="A43" s="45" t="s">
        <v>572</v>
      </c>
      <c r="B43" s="45" t="s">
        <v>572</v>
      </c>
      <c r="C43" s="45" t="s">
        <v>573</v>
      </c>
    </row>
    <row r="44" spans="1:3">
      <c r="A44" s="45" t="s">
        <v>572</v>
      </c>
      <c r="B44" s="45" t="s">
        <v>580</v>
      </c>
      <c r="C44" s="45" t="s">
        <v>581</v>
      </c>
    </row>
    <row r="45" spans="1:3">
      <c r="A45" s="45" t="s">
        <v>572</v>
      </c>
      <c r="B45" s="45" t="s">
        <v>582</v>
      </c>
      <c r="C45" s="45" t="s">
        <v>583</v>
      </c>
    </row>
    <row r="46" spans="1:3">
      <c r="A46" s="45" t="s">
        <v>572</v>
      </c>
      <c r="B46" s="45" t="s">
        <v>584</v>
      </c>
      <c r="C46" s="45" t="s">
        <v>585</v>
      </c>
    </row>
    <row r="47" spans="1:3">
      <c r="A47" s="45" t="s">
        <v>586</v>
      </c>
      <c r="B47" s="45" t="s">
        <v>588</v>
      </c>
      <c r="C47" s="45" t="s">
        <v>589</v>
      </c>
    </row>
    <row r="48" spans="1:3">
      <c r="A48" s="45" t="s">
        <v>586</v>
      </c>
      <c r="B48" s="45" t="s">
        <v>590</v>
      </c>
      <c r="C48" s="45" t="s">
        <v>591</v>
      </c>
    </row>
    <row r="49" spans="1:3">
      <c r="A49" s="45" t="s">
        <v>586</v>
      </c>
      <c r="B49" s="45" t="s">
        <v>586</v>
      </c>
      <c r="C49" s="45" t="s">
        <v>587</v>
      </c>
    </row>
    <row r="50" spans="1:3">
      <c r="A50" s="45" t="s">
        <v>586</v>
      </c>
      <c r="B50" s="45" t="s">
        <v>592</v>
      </c>
      <c r="C50" s="45" t="s">
        <v>593</v>
      </c>
    </row>
    <row r="51" spans="1:3">
      <c r="A51" s="45" t="s">
        <v>586</v>
      </c>
      <c r="B51" s="45" t="s">
        <v>594</v>
      </c>
      <c r="C51" s="45" t="s">
        <v>595</v>
      </c>
    </row>
    <row r="52" spans="1:3">
      <c r="A52" s="45" t="s">
        <v>596</v>
      </c>
      <c r="B52" s="45" t="s">
        <v>598</v>
      </c>
      <c r="C52" s="45" t="s">
        <v>599</v>
      </c>
    </row>
    <row r="53" spans="1:3">
      <c r="A53" s="45" t="s">
        <v>596</v>
      </c>
      <c r="B53" s="45" t="s">
        <v>600</v>
      </c>
      <c r="C53" s="45" t="s">
        <v>601</v>
      </c>
    </row>
    <row r="54" spans="1:3">
      <c r="A54" s="45" t="s">
        <v>596</v>
      </c>
      <c r="B54" s="45" t="s">
        <v>602</v>
      </c>
      <c r="C54" s="45" t="s">
        <v>603</v>
      </c>
    </row>
    <row r="55" spans="1:3">
      <c r="A55" s="45" t="s">
        <v>596</v>
      </c>
      <c r="B55" s="45" t="s">
        <v>604</v>
      </c>
      <c r="C55" s="45" t="s">
        <v>605</v>
      </c>
    </row>
    <row r="56" spans="1:3">
      <c r="A56" s="45" t="s">
        <v>596</v>
      </c>
      <c r="B56" s="45" t="s">
        <v>596</v>
      </c>
      <c r="C56" s="45" t="s">
        <v>597</v>
      </c>
    </row>
    <row r="57" spans="1:3">
      <c r="A57" s="45" t="s">
        <v>596</v>
      </c>
      <c r="B57" s="45" t="s">
        <v>606</v>
      </c>
      <c r="C57" s="45" t="s">
        <v>607</v>
      </c>
    </row>
    <row r="58" spans="1:3">
      <c r="A58" s="45" t="s">
        <v>596</v>
      </c>
      <c r="B58" s="45" t="s">
        <v>608</v>
      </c>
      <c r="C58" s="45" t="s">
        <v>609</v>
      </c>
    </row>
    <row r="59" spans="1:3">
      <c r="A59" s="45" t="s">
        <v>596</v>
      </c>
      <c r="B59" s="45" t="s">
        <v>610</v>
      </c>
      <c r="C59" s="45" t="s">
        <v>611</v>
      </c>
    </row>
    <row r="60" spans="1:3">
      <c r="A60" s="45" t="s">
        <v>596</v>
      </c>
      <c r="B60" s="45" t="s">
        <v>612</v>
      </c>
      <c r="C60" s="45" t="s">
        <v>613</v>
      </c>
    </row>
    <row r="61" spans="1:3">
      <c r="A61" s="45" t="s">
        <v>596</v>
      </c>
      <c r="B61" s="45" t="s">
        <v>614</v>
      </c>
      <c r="C61" s="45" t="s">
        <v>615</v>
      </c>
    </row>
    <row r="62" spans="1:3">
      <c r="A62" s="45" t="s">
        <v>616</v>
      </c>
      <c r="B62" s="45" t="s">
        <v>618</v>
      </c>
      <c r="C62" s="45" t="s">
        <v>619</v>
      </c>
    </row>
    <row r="63" spans="1:3">
      <c r="A63" s="45" t="s">
        <v>616</v>
      </c>
      <c r="B63" s="45" t="s">
        <v>620</v>
      </c>
      <c r="C63" s="45" t="s">
        <v>621</v>
      </c>
    </row>
    <row r="64" spans="1:3">
      <c r="A64" s="45" t="s">
        <v>616</v>
      </c>
      <c r="B64" s="45" t="s">
        <v>622</v>
      </c>
      <c r="C64" s="45" t="s">
        <v>623</v>
      </c>
    </row>
    <row r="65" spans="1:3">
      <c r="A65" s="45" t="s">
        <v>616</v>
      </c>
      <c r="B65" s="45" t="s">
        <v>616</v>
      </c>
      <c r="C65" s="45" t="s">
        <v>617</v>
      </c>
    </row>
    <row r="66" spans="1:3">
      <c r="A66" s="45" t="s">
        <v>616</v>
      </c>
      <c r="B66" s="45" t="s">
        <v>624</v>
      </c>
      <c r="C66" s="45" t="s">
        <v>625</v>
      </c>
    </row>
    <row r="67" spans="1:3">
      <c r="A67" s="45" t="s">
        <v>616</v>
      </c>
      <c r="B67" s="45" t="s">
        <v>626</v>
      </c>
      <c r="C67" s="45" t="s">
        <v>627</v>
      </c>
    </row>
    <row r="68" spans="1:3">
      <c r="A68" s="45" t="s">
        <v>616</v>
      </c>
      <c r="B68" s="45" t="s">
        <v>628</v>
      </c>
      <c r="C68" s="45" t="s">
        <v>629</v>
      </c>
    </row>
    <row r="69" spans="1:3">
      <c r="A69" s="45" t="s">
        <v>616</v>
      </c>
      <c r="B69" s="45" t="s">
        <v>630</v>
      </c>
      <c r="C69" s="45" t="s">
        <v>631</v>
      </c>
    </row>
    <row r="70" spans="1:3">
      <c r="A70" s="45" t="s">
        <v>632</v>
      </c>
      <c r="B70" s="45" t="s">
        <v>634</v>
      </c>
      <c r="C70" s="45" t="s">
        <v>635</v>
      </c>
    </row>
    <row r="71" spans="1:3">
      <c r="A71" s="45" t="s">
        <v>632</v>
      </c>
      <c r="B71" s="45" t="s">
        <v>636</v>
      </c>
      <c r="C71" s="45" t="s">
        <v>637</v>
      </c>
    </row>
    <row r="72" spans="1:3">
      <c r="A72" s="45" t="s">
        <v>632</v>
      </c>
      <c r="B72" s="45" t="s">
        <v>638</v>
      </c>
      <c r="C72" s="45" t="s">
        <v>639</v>
      </c>
    </row>
    <row r="73" spans="1:3">
      <c r="A73" s="45" t="s">
        <v>632</v>
      </c>
      <c r="B73" s="45" t="s">
        <v>640</v>
      </c>
      <c r="C73" s="45" t="s">
        <v>641</v>
      </c>
    </row>
    <row r="74" spans="1:3">
      <c r="A74" s="45" t="s">
        <v>632</v>
      </c>
      <c r="B74" s="45" t="s">
        <v>642</v>
      </c>
      <c r="C74" s="45" t="s">
        <v>643</v>
      </c>
    </row>
    <row r="75" spans="1:3">
      <c r="A75" s="45" t="s">
        <v>632</v>
      </c>
      <c r="B75" s="45" t="s">
        <v>644</v>
      </c>
      <c r="C75" s="45" t="s">
        <v>645</v>
      </c>
    </row>
    <row r="76" spans="1:3">
      <c r="A76" s="45" t="s">
        <v>632</v>
      </c>
      <c r="B76" s="45" t="s">
        <v>632</v>
      </c>
      <c r="C76" s="45" t="s">
        <v>633</v>
      </c>
    </row>
    <row r="77" spans="1:3">
      <c r="A77" s="45" t="s">
        <v>632</v>
      </c>
      <c r="B77" s="45" t="s">
        <v>646</v>
      </c>
      <c r="C77" s="45" t="s">
        <v>647</v>
      </c>
    </row>
    <row r="78" spans="1:3">
      <c r="A78" s="45" t="s">
        <v>632</v>
      </c>
      <c r="B78" s="45" t="s">
        <v>648</v>
      </c>
      <c r="C78" s="45" t="s">
        <v>649</v>
      </c>
    </row>
    <row r="79" spans="1:3">
      <c r="A79" s="45" t="s">
        <v>632</v>
      </c>
      <c r="B79" s="45" t="s">
        <v>650</v>
      </c>
      <c r="C79" s="45" t="s">
        <v>651</v>
      </c>
    </row>
    <row r="80" spans="1:3">
      <c r="A80" s="45" t="s">
        <v>632</v>
      </c>
      <c r="B80" s="45" t="s">
        <v>652</v>
      </c>
      <c r="C80" s="45" t="s">
        <v>653</v>
      </c>
    </row>
    <row r="81" spans="1:3">
      <c r="A81" s="45" t="s">
        <v>632</v>
      </c>
      <c r="B81" s="45" t="s">
        <v>654</v>
      </c>
      <c r="C81" s="45" t="s">
        <v>655</v>
      </c>
    </row>
    <row r="82" spans="1:3">
      <c r="A82" s="45" t="s">
        <v>656</v>
      </c>
      <c r="B82" s="45" t="s">
        <v>658</v>
      </c>
      <c r="C82" s="45" t="s">
        <v>659</v>
      </c>
    </row>
    <row r="83" spans="1:3">
      <c r="A83" s="45" t="s">
        <v>656</v>
      </c>
      <c r="B83" s="45" t="s">
        <v>660</v>
      </c>
      <c r="C83" s="45" t="s">
        <v>661</v>
      </c>
    </row>
    <row r="84" spans="1:3">
      <c r="A84" s="45" t="s">
        <v>656</v>
      </c>
      <c r="B84" s="45" t="s">
        <v>662</v>
      </c>
      <c r="C84" s="45" t="s">
        <v>663</v>
      </c>
    </row>
    <row r="85" spans="1:3">
      <c r="A85" s="45" t="s">
        <v>656</v>
      </c>
      <c r="B85" s="45" t="s">
        <v>664</v>
      </c>
      <c r="C85" s="45" t="s">
        <v>665</v>
      </c>
    </row>
    <row r="86" spans="1:3">
      <c r="A86" s="45" t="s">
        <v>656</v>
      </c>
      <c r="B86" s="45" t="s">
        <v>666</v>
      </c>
      <c r="C86" s="45" t="s">
        <v>667</v>
      </c>
    </row>
    <row r="87" spans="1:3">
      <c r="A87" s="45" t="s">
        <v>656</v>
      </c>
      <c r="B87" s="45" t="s">
        <v>668</v>
      </c>
      <c r="C87" s="45" t="s">
        <v>669</v>
      </c>
    </row>
    <row r="88" spans="1:3">
      <c r="A88" s="45" t="s">
        <v>656</v>
      </c>
      <c r="B88" s="45" t="s">
        <v>670</v>
      </c>
      <c r="C88" s="45" t="s">
        <v>671</v>
      </c>
    </row>
    <row r="89" spans="1:3">
      <c r="A89" s="45" t="s">
        <v>656</v>
      </c>
      <c r="B89" s="45" t="s">
        <v>656</v>
      </c>
      <c r="C89" s="45" t="s">
        <v>657</v>
      </c>
    </row>
    <row r="90" spans="1:3">
      <c r="A90" s="45" t="s">
        <v>656</v>
      </c>
      <c r="B90" s="45" t="s">
        <v>672</v>
      </c>
      <c r="C90" s="45" t="s">
        <v>673</v>
      </c>
    </row>
    <row r="91" spans="1:3">
      <c r="A91" s="45" t="s">
        <v>656</v>
      </c>
      <c r="B91" s="45" t="s">
        <v>674</v>
      </c>
      <c r="C91" s="45" t="s">
        <v>675</v>
      </c>
    </row>
    <row r="92" spans="1:3">
      <c r="A92" s="45" t="s">
        <v>676</v>
      </c>
      <c r="B92" s="45" t="s">
        <v>678</v>
      </c>
      <c r="C92" s="45" t="s">
        <v>679</v>
      </c>
    </row>
    <row r="93" spans="1:3">
      <c r="A93" s="45" t="s">
        <v>676</v>
      </c>
      <c r="B93" s="45" t="s">
        <v>680</v>
      </c>
      <c r="C93" s="45" t="s">
        <v>681</v>
      </c>
    </row>
    <row r="94" spans="1:3">
      <c r="A94" s="45" t="s">
        <v>676</v>
      </c>
      <c r="B94" s="45" t="s">
        <v>682</v>
      </c>
      <c r="C94" s="45" t="s">
        <v>683</v>
      </c>
    </row>
    <row r="95" spans="1:3">
      <c r="A95" s="45" t="s">
        <v>676</v>
      </c>
      <c r="B95" s="45" t="s">
        <v>684</v>
      </c>
      <c r="C95" s="45" t="s">
        <v>685</v>
      </c>
    </row>
    <row r="96" spans="1:3">
      <c r="A96" s="45" t="s">
        <v>676</v>
      </c>
      <c r="B96" s="45" t="s">
        <v>686</v>
      </c>
      <c r="C96" s="45" t="s">
        <v>687</v>
      </c>
    </row>
    <row r="97" spans="1:3">
      <c r="A97" s="45" t="s">
        <v>676</v>
      </c>
      <c r="B97" s="45" t="s">
        <v>688</v>
      </c>
      <c r="C97" s="45" t="s">
        <v>689</v>
      </c>
    </row>
    <row r="98" spans="1:3">
      <c r="A98" s="45" t="s">
        <v>676</v>
      </c>
      <c r="B98" s="45" t="s">
        <v>690</v>
      </c>
      <c r="C98" s="45" t="s">
        <v>691</v>
      </c>
    </row>
    <row r="99" spans="1:3">
      <c r="A99" s="45" t="s">
        <v>676</v>
      </c>
      <c r="B99" s="45" t="s">
        <v>676</v>
      </c>
      <c r="C99" s="45" t="s">
        <v>677</v>
      </c>
    </row>
    <row r="100" spans="1:3">
      <c r="A100" s="45" t="s">
        <v>676</v>
      </c>
      <c r="B100" s="45" t="s">
        <v>692</v>
      </c>
      <c r="C100" s="45" t="s">
        <v>693</v>
      </c>
    </row>
    <row r="101" spans="1:3">
      <c r="A101" s="45" t="s">
        <v>676</v>
      </c>
      <c r="B101" s="45" t="s">
        <v>544</v>
      </c>
      <c r="C101" s="45" t="s">
        <v>694</v>
      </c>
    </row>
    <row r="102" spans="1:3">
      <c r="A102" s="45" t="s">
        <v>676</v>
      </c>
      <c r="B102" s="45" t="s">
        <v>695</v>
      </c>
      <c r="C102" s="45" t="s">
        <v>696</v>
      </c>
    </row>
    <row r="103" spans="1:3">
      <c r="A103" s="45" t="s">
        <v>697</v>
      </c>
      <c r="B103" s="45" t="s">
        <v>699</v>
      </c>
      <c r="C103" s="45" t="s">
        <v>700</v>
      </c>
    </row>
    <row r="104" spans="1:3">
      <c r="A104" s="45" t="s">
        <v>697</v>
      </c>
      <c r="B104" s="45" t="s">
        <v>701</v>
      </c>
      <c r="C104" s="45" t="s">
        <v>702</v>
      </c>
    </row>
    <row r="105" spans="1:3">
      <c r="A105" s="45" t="s">
        <v>697</v>
      </c>
      <c r="B105" s="45" t="s">
        <v>703</v>
      </c>
      <c r="C105" s="45" t="s">
        <v>704</v>
      </c>
    </row>
    <row r="106" spans="1:3">
      <c r="A106" s="45" t="s">
        <v>697</v>
      </c>
      <c r="B106" s="45" t="s">
        <v>705</v>
      </c>
      <c r="C106" s="45" t="s">
        <v>706</v>
      </c>
    </row>
    <row r="107" spans="1:3">
      <c r="A107" s="45" t="s">
        <v>697</v>
      </c>
      <c r="B107" s="45" t="s">
        <v>707</v>
      </c>
      <c r="C107" s="45" t="s">
        <v>708</v>
      </c>
    </row>
    <row r="108" spans="1:3">
      <c r="A108" s="45" t="s">
        <v>697</v>
      </c>
      <c r="B108" s="45" t="s">
        <v>709</v>
      </c>
      <c r="C108" s="45" t="s">
        <v>710</v>
      </c>
    </row>
    <row r="109" spans="1:3">
      <c r="A109" s="45" t="s">
        <v>697</v>
      </c>
      <c r="B109" s="45" t="s">
        <v>697</v>
      </c>
      <c r="C109" s="45" t="s">
        <v>698</v>
      </c>
    </row>
    <row r="110" spans="1:3">
      <c r="A110" s="45" t="s">
        <v>697</v>
      </c>
      <c r="B110" s="45" t="s">
        <v>711</v>
      </c>
      <c r="C110" s="45" t="s">
        <v>712</v>
      </c>
    </row>
    <row r="111" spans="1:3">
      <c r="A111" s="45" t="s">
        <v>697</v>
      </c>
      <c r="B111" s="45" t="s">
        <v>713</v>
      </c>
      <c r="C111" s="45" t="s">
        <v>714</v>
      </c>
    </row>
    <row r="112" spans="1:3">
      <c r="A112" s="45" t="s">
        <v>715</v>
      </c>
      <c r="B112" s="45" t="s">
        <v>717</v>
      </c>
      <c r="C112" s="45" t="s">
        <v>718</v>
      </c>
    </row>
    <row r="113" spans="1:3">
      <c r="A113" s="45" t="s">
        <v>715</v>
      </c>
      <c r="B113" s="45" t="s">
        <v>719</v>
      </c>
      <c r="C113" s="45" t="s">
        <v>720</v>
      </c>
    </row>
    <row r="114" spans="1:3">
      <c r="A114" s="45" t="s">
        <v>715</v>
      </c>
      <c r="B114" s="45" t="s">
        <v>721</v>
      </c>
      <c r="C114" s="45" t="s">
        <v>722</v>
      </c>
    </row>
    <row r="115" spans="1:3">
      <c r="A115" s="45" t="s">
        <v>715</v>
      </c>
      <c r="B115" s="45" t="s">
        <v>723</v>
      </c>
      <c r="C115" s="45" t="s">
        <v>724</v>
      </c>
    </row>
    <row r="116" spans="1:3">
      <c r="A116" s="45" t="s">
        <v>715</v>
      </c>
      <c r="B116" s="45" t="s">
        <v>725</v>
      </c>
      <c r="C116" s="45" t="s">
        <v>726</v>
      </c>
    </row>
    <row r="117" spans="1:3">
      <c r="A117" s="45" t="s">
        <v>715</v>
      </c>
      <c r="B117" s="45" t="s">
        <v>727</v>
      </c>
      <c r="C117" s="45" t="s">
        <v>728</v>
      </c>
    </row>
    <row r="118" spans="1:3">
      <c r="A118" s="45" t="s">
        <v>715</v>
      </c>
      <c r="B118" s="45" t="s">
        <v>715</v>
      </c>
      <c r="C118" s="45" t="s">
        <v>716</v>
      </c>
    </row>
    <row r="119" spans="1:3">
      <c r="A119" s="45" t="s">
        <v>715</v>
      </c>
      <c r="B119" s="45" t="s">
        <v>729</v>
      </c>
      <c r="C119" s="45" t="s">
        <v>730</v>
      </c>
    </row>
    <row r="120" spans="1:3">
      <c r="A120" s="45" t="s">
        <v>731</v>
      </c>
      <c r="B120" s="45" t="s">
        <v>733</v>
      </c>
      <c r="C120" s="45" t="s">
        <v>734</v>
      </c>
    </row>
    <row r="121" spans="1:3">
      <c r="A121" s="45" t="s">
        <v>731</v>
      </c>
      <c r="B121" s="45" t="s">
        <v>735</v>
      </c>
      <c r="C121" s="45" t="s">
        <v>736</v>
      </c>
    </row>
    <row r="122" spans="1:3">
      <c r="A122" s="45" t="s">
        <v>731</v>
      </c>
      <c r="B122" s="45" t="s">
        <v>737</v>
      </c>
      <c r="C122" s="45" t="s">
        <v>738</v>
      </c>
    </row>
    <row r="123" spans="1:3">
      <c r="A123" s="45" t="s">
        <v>731</v>
      </c>
      <c r="B123" s="45" t="s">
        <v>739</v>
      </c>
      <c r="C123" s="45" t="s">
        <v>740</v>
      </c>
    </row>
    <row r="124" spans="1:3">
      <c r="A124" s="45" t="s">
        <v>731</v>
      </c>
      <c r="B124" s="45" t="s">
        <v>741</v>
      </c>
      <c r="C124" s="45" t="s">
        <v>742</v>
      </c>
    </row>
    <row r="125" spans="1:3">
      <c r="A125" s="45" t="s">
        <v>731</v>
      </c>
      <c r="B125" s="45" t="s">
        <v>731</v>
      </c>
      <c r="C125" s="45" t="s">
        <v>732</v>
      </c>
    </row>
    <row r="126" spans="1:3">
      <c r="A126" s="45" t="s">
        <v>731</v>
      </c>
      <c r="B126" s="45" t="s">
        <v>743</v>
      </c>
      <c r="C126" s="45" t="s">
        <v>744</v>
      </c>
    </row>
    <row r="127" spans="1:3">
      <c r="A127" s="45" t="s">
        <v>731</v>
      </c>
      <c r="B127" s="45" t="s">
        <v>745</v>
      </c>
      <c r="C127" s="45" t="s">
        <v>746</v>
      </c>
    </row>
    <row r="128" spans="1:3">
      <c r="A128" s="45" t="s">
        <v>747</v>
      </c>
      <c r="B128" s="45" t="s">
        <v>749</v>
      </c>
      <c r="C128" s="45" t="s">
        <v>750</v>
      </c>
    </row>
    <row r="129" spans="1:3">
      <c r="A129" s="45" t="s">
        <v>747</v>
      </c>
      <c r="B129" s="45" t="s">
        <v>751</v>
      </c>
      <c r="C129" s="45" t="s">
        <v>752</v>
      </c>
    </row>
    <row r="130" spans="1:3">
      <c r="A130" s="45" t="s">
        <v>747</v>
      </c>
      <c r="B130" s="45" t="s">
        <v>753</v>
      </c>
      <c r="C130" s="45" t="s">
        <v>754</v>
      </c>
    </row>
    <row r="131" spans="1:3">
      <c r="A131" s="45" t="s">
        <v>747</v>
      </c>
      <c r="B131" s="45" t="s">
        <v>755</v>
      </c>
      <c r="C131" s="45" t="s">
        <v>756</v>
      </c>
    </row>
    <row r="132" spans="1:3">
      <c r="A132" s="45" t="s">
        <v>747</v>
      </c>
      <c r="B132" s="45" t="s">
        <v>757</v>
      </c>
      <c r="C132" s="45" t="s">
        <v>758</v>
      </c>
    </row>
    <row r="133" spans="1:3">
      <c r="A133" s="45" t="s">
        <v>747</v>
      </c>
      <c r="B133" s="45" t="s">
        <v>759</v>
      </c>
      <c r="C133" s="45" t="s">
        <v>760</v>
      </c>
    </row>
    <row r="134" spans="1:3">
      <c r="A134" s="45" t="s">
        <v>747</v>
      </c>
      <c r="B134" s="45" t="s">
        <v>747</v>
      </c>
      <c r="C134" s="45" t="s">
        <v>748</v>
      </c>
    </row>
    <row r="135" spans="1:3">
      <c r="A135" s="45" t="s">
        <v>747</v>
      </c>
      <c r="B135" s="45" t="s">
        <v>761</v>
      </c>
      <c r="C135" s="45" t="s">
        <v>762</v>
      </c>
    </row>
    <row r="136" spans="1:3">
      <c r="A136" s="45" t="s">
        <v>763</v>
      </c>
      <c r="B136" s="45" t="s">
        <v>765</v>
      </c>
      <c r="C136" s="45" t="s">
        <v>766</v>
      </c>
    </row>
    <row r="137" spans="1:3">
      <c r="A137" s="45" t="s">
        <v>763</v>
      </c>
      <c r="B137" s="45" t="s">
        <v>767</v>
      </c>
      <c r="C137" s="45" t="s">
        <v>768</v>
      </c>
    </row>
    <row r="138" spans="1:3">
      <c r="A138" s="45" t="s">
        <v>763</v>
      </c>
      <c r="B138" s="45" t="s">
        <v>769</v>
      </c>
      <c r="C138" s="45" t="s">
        <v>770</v>
      </c>
    </row>
    <row r="139" spans="1:3">
      <c r="A139" s="45" t="s">
        <v>763</v>
      </c>
      <c r="B139" s="45" t="s">
        <v>771</v>
      </c>
      <c r="C139" s="45" t="s">
        <v>772</v>
      </c>
    </row>
    <row r="140" spans="1:3">
      <c r="A140" s="45" t="s">
        <v>763</v>
      </c>
      <c r="B140" s="45" t="s">
        <v>773</v>
      </c>
      <c r="C140" s="45" t="s">
        <v>774</v>
      </c>
    </row>
    <row r="141" spans="1:3">
      <c r="A141" s="45" t="s">
        <v>763</v>
      </c>
      <c r="B141" s="45" t="s">
        <v>763</v>
      </c>
      <c r="C141" s="45" t="s">
        <v>764</v>
      </c>
    </row>
    <row r="142" spans="1:3">
      <c r="A142" s="45" t="s">
        <v>775</v>
      </c>
      <c r="B142" s="45" t="s">
        <v>777</v>
      </c>
      <c r="C142" s="45" t="s">
        <v>778</v>
      </c>
    </row>
    <row r="143" spans="1:3">
      <c r="A143" s="45" t="s">
        <v>775</v>
      </c>
      <c r="B143" s="45" t="s">
        <v>779</v>
      </c>
      <c r="C143" s="45" t="s">
        <v>780</v>
      </c>
    </row>
    <row r="144" spans="1:3">
      <c r="A144" s="45" t="s">
        <v>775</v>
      </c>
      <c r="B144" s="45" t="s">
        <v>781</v>
      </c>
      <c r="C144" s="45" t="s">
        <v>782</v>
      </c>
    </row>
    <row r="145" spans="1:3">
      <c r="A145" s="45" t="s">
        <v>775</v>
      </c>
      <c r="B145" s="45" t="s">
        <v>783</v>
      </c>
      <c r="C145" s="45" t="s">
        <v>784</v>
      </c>
    </row>
    <row r="146" spans="1:3">
      <c r="A146" s="45" t="s">
        <v>775</v>
      </c>
      <c r="B146" s="45" t="s">
        <v>785</v>
      </c>
      <c r="C146" s="45" t="s">
        <v>786</v>
      </c>
    </row>
    <row r="147" spans="1:3">
      <c r="A147" s="45" t="s">
        <v>775</v>
      </c>
      <c r="B147" s="45" t="s">
        <v>787</v>
      </c>
      <c r="C147" s="45" t="s">
        <v>788</v>
      </c>
    </row>
    <row r="148" spans="1:3">
      <c r="A148" s="45" t="s">
        <v>775</v>
      </c>
      <c r="B148" s="45" t="s">
        <v>789</v>
      </c>
      <c r="C148" s="45" t="s">
        <v>790</v>
      </c>
    </row>
    <row r="149" spans="1:3">
      <c r="A149" s="45" t="s">
        <v>775</v>
      </c>
      <c r="B149" s="45" t="s">
        <v>775</v>
      </c>
      <c r="C149" s="45" t="s">
        <v>776</v>
      </c>
    </row>
    <row r="150" spans="1:3">
      <c r="A150" s="45" t="s">
        <v>775</v>
      </c>
      <c r="B150" s="45" t="s">
        <v>791</v>
      </c>
      <c r="C150" s="45" t="s">
        <v>792</v>
      </c>
    </row>
    <row r="151" spans="1:3">
      <c r="A151" s="45" t="s">
        <v>775</v>
      </c>
      <c r="B151" s="45" t="s">
        <v>793</v>
      </c>
      <c r="C151" s="45" t="s">
        <v>794</v>
      </c>
    </row>
    <row r="152" spans="1:3">
      <c r="A152" s="45" t="s">
        <v>795</v>
      </c>
      <c r="B152" s="45" t="s">
        <v>797</v>
      </c>
      <c r="C152" s="45" t="s">
        <v>798</v>
      </c>
    </row>
    <row r="153" spans="1:3">
      <c r="A153" s="45" t="s">
        <v>795</v>
      </c>
      <c r="B153" s="45" t="s">
        <v>799</v>
      </c>
      <c r="C153" s="45" t="s">
        <v>800</v>
      </c>
    </row>
    <row r="154" spans="1:3">
      <c r="A154" s="45" t="s">
        <v>795</v>
      </c>
      <c r="B154" s="45" t="s">
        <v>801</v>
      </c>
      <c r="C154" s="45" t="s">
        <v>802</v>
      </c>
    </row>
    <row r="155" spans="1:3">
      <c r="A155" s="45" t="s">
        <v>795</v>
      </c>
      <c r="B155" s="45" t="s">
        <v>803</v>
      </c>
      <c r="C155" s="45" t="s">
        <v>804</v>
      </c>
    </row>
    <row r="156" spans="1:3">
      <c r="A156" s="45" t="s">
        <v>795</v>
      </c>
      <c r="B156" s="45" t="s">
        <v>805</v>
      </c>
      <c r="C156" s="45" t="s">
        <v>806</v>
      </c>
    </row>
    <row r="157" spans="1:3">
      <c r="A157" s="45" t="s">
        <v>795</v>
      </c>
      <c r="B157" s="45" t="s">
        <v>807</v>
      </c>
      <c r="C157" s="45" t="s">
        <v>808</v>
      </c>
    </row>
    <row r="158" spans="1:3">
      <c r="A158" s="45" t="s">
        <v>795</v>
      </c>
      <c r="B158" s="45" t="s">
        <v>809</v>
      </c>
      <c r="C158" s="45" t="s">
        <v>810</v>
      </c>
    </row>
    <row r="159" spans="1:3">
      <c r="A159" s="45" t="s">
        <v>795</v>
      </c>
      <c r="B159" s="45" t="s">
        <v>795</v>
      </c>
      <c r="C159" s="45" t="s">
        <v>796</v>
      </c>
    </row>
    <row r="160" spans="1:3">
      <c r="A160" s="45" t="s">
        <v>795</v>
      </c>
      <c r="B160" s="45" t="s">
        <v>811</v>
      </c>
      <c r="C160" s="45" t="s">
        <v>812</v>
      </c>
    </row>
    <row r="161" spans="1:3">
      <c r="A161" s="45" t="s">
        <v>795</v>
      </c>
      <c r="B161" s="45" t="s">
        <v>813</v>
      </c>
      <c r="C161" s="45" t="s">
        <v>814</v>
      </c>
    </row>
    <row r="162" spans="1:3">
      <c r="A162" s="45" t="s">
        <v>795</v>
      </c>
      <c r="B162" s="45" t="s">
        <v>815</v>
      </c>
      <c r="C162" s="45" t="s">
        <v>816</v>
      </c>
    </row>
    <row r="163" spans="1:3">
      <c r="A163" s="45" t="s">
        <v>795</v>
      </c>
      <c r="B163" s="45" t="s">
        <v>817</v>
      </c>
      <c r="C163" s="45" t="s">
        <v>818</v>
      </c>
    </row>
    <row r="164" spans="1:3">
      <c r="A164" s="45" t="s">
        <v>819</v>
      </c>
      <c r="B164" s="45" t="s">
        <v>821</v>
      </c>
      <c r="C164" s="45" t="s">
        <v>822</v>
      </c>
    </row>
    <row r="165" spans="1:3">
      <c r="A165" s="45" t="s">
        <v>819</v>
      </c>
      <c r="B165" s="45" t="s">
        <v>823</v>
      </c>
      <c r="C165" s="45" t="s">
        <v>824</v>
      </c>
    </row>
    <row r="166" spans="1:3">
      <c r="A166" s="45" t="s">
        <v>819</v>
      </c>
      <c r="B166" s="45" t="s">
        <v>825</v>
      </c>
      <c r="C166" s="45" t="s">
        <v>826</v>
      </c>
    </row>
    <row r="167" spans="1:3">
      <c r="A167" s="45" t="s">
        <v>819</v>
      </c>
      <c r="B167" s="45" t="s">
        <v>713</v>
      </c>
      <c r="C167" s="45" t="s">
        <v>827</v>
      </c>
    </row>
    <row r="168" spans="1:3">
      <c r="A168" s="45" t="s">
        <v>819</v>
      </c>
      <c r="B168" s="45" t="s">
        <v>828</v>
      </c>
      <c r="C168" s="45" t="s">
        <v>829</v>
      </c>
    </row>
    <row r="169" spans="1:3">
      <c r="A169" s="45" t="s">
        <v>819</v>
      </c>
      <c r="B169" s="45" t="s">
        <v>819</v>
      </c>
      <c r="C169" s="45" t="s">
        <v>820</v>
      </c>
    </row>
    <row r="170" spans="1:3">
      <c r="A170" s="45" t="s">
        <v>819</v>
      </c>
      <c r="B170" s="45" t="s">
        <v>830</v>
      </c>
      <c r="C170" s="45" t="s">
        <v>831</v>
      </c>
    </row>
    <row r="171" spans="1:3">
      <c r="A171" s="45" t="s">
        <v>832</v>
      </c>
      <c r="B171" s="45" t="s">
        <v>834</v>
      </c>
      <c r="C171" s="45" t="s">
        <v>835</v>
      </c>
    </row>
    <row r="172" spans="1:3">
      <c r="A172" s="45" t="s">
        <v>832</v>
      </c>
      <c r="B172" s="45" t="s">
        <v>836</v>
      </c>
      <c r="C172" s="45" t="s">
        <v>837</v>
      </c>
    </row>
    <row r="173" spans="1:3">
      <c r="A173" s="45" t="s">
        <v>832</v>
      </c>
      <c r="B173" s="45" t="s">
        <v>838</v>
      </c>
      <c r="C173" s="45" t="s">
        <v>839</v>
      </c>
    </row>
    <row r="174" spans="1:3">
      <c r="A174" s="45" t="s">
        <v>832</v>
      </c>
      <c r="B174" s="45" t="s">
        <v>832</v>
      </c>
      <c r="C174" s="45" t="s">
        <v>833</v>
      </c>
    </row>
    <row r="175" spans="1:3">
      <c r="A175" s="45" t="s">
        <v>832</v>
      </c>
      <c r="B175" s="45" t="s">
        <v>840</v>
      </c>
      <c r="C175" s="45" t="s">
        <v>841</v>
      </c>
    </row>
    <row r="176" spans="1:3">
      <c r="A176" s="45" t="s">
        <v>842</v>
      </c>
      <c r="B176" s="45" t="s">
        <v>844</v>
      </c>
      <c r="C176" s="45" t="s">
        <v>845</v>
      </c>
    </row>
    <row r="177" spans="1:3">
      <c r="A177" s="45" t="s">
        <v>842</v>
      </c>
      <c r="B177" s="45" t="s">
        <v>846</v>
      </c>
      <c r="C177" s="45" t="s">
        <v>847</v>
      </c>
    </row>
    <row r="178" spans="1:3">
      <c r="A178" s="45" t="s">
        <v>842</v>
      </c>
      <c r="B178" s="45" t="s">
        <v>848</v>
      </c>
      <c r="C178" s="45" t="s">
        <v>849</v>
      </c>
    </row>
    <row r="179" spans="1:3">
      <c r="A179" s="45" t="s">
        <v>842</v>
      </c>
      <c r="B179" s="45" t="s">
        <v>850</v>
      </c>
      <c r="C179" s="45" t="s">
        <v>851</v>
      </c>
    </row>
    <row r="180" spans="1:3">
      <c r="A180" s="45" t="s">
        <v>842</v>
      </c>
      <c r="B180" s="45" t="s">
        <v>842</v>
      </c>
      <c r="C180" s="45" t="s">
        <v>843</v>
      </c>
    </row>
    <row r="181" spans="1:3">
      <c r="A181" s="45" t="s">
        <v>842</v>
      </c>
      <c r="B181" s="45" t="s">
        <v>852</v>
      </c>
      <c r="C181" s="45" t="s">
        <v>853</v>
      </c>
    </row>
    <row r="182" spans="1:3">
      <c r="A182" s="45" t="s">
        <v>842</v>
      </c>
      <c r="B182" s="45" t="s">
        <v>854</v>
      </c>
      <c r="C182" s="45" t="s">
        <v>855</v>
      </c>
    </row>
    <row r="183" spans="1:3">
      <c r="A183" s="45" t="s">
        <v>856</v>
      </c>
      <c r="B183" s="45" t="s">
        <v>858</v>
      </c>
      <c r="C183" s="45" t="s">
        <v>859</v>
      </c>
    </row>
    <row r="184" spans="1:3">
      <c r="A184" s="45" t="s">
        <v>856</v>
      </c>
      <c r="B184" s="45" t="s">
        <v>860</v>
      </c>
      <c r="C184" s="45" t="s">
        <v>861</v>
      </c>
    </row>
    <row r="185" spans="1:3">
      <c r="A185" s="45" t="s">
        <v>856</v>
      </c>
      <c r="B185" s="45" t="s">
        <v>862</v>
      </c>
      <c r="C185" s="45" t="s">
        <v>863</v>
      </c>
    </row>
    <row r="186" spans="1:3">
      <c r="A186" s="45" t="s">
        <v>856</v>
      </c>
      <c r="B186" s="45" t="s">
        <v>781</v>
      </c>
      <c r="C186" s="45" t="s">
        <v>864</v>
      </c>
    </row>
    <row r="187" spans="1:3">
      <c r="A187" s="45" t="s">
        <v>856</v>
      </c>
      <c r="B187" s="45" t="s">
        <v>865</v>
      </c>
      <c r="C187" s="45" t="s">
        <v>866</v>
      </c>
    </row>
    <row r="188" spans="1:3">
      <c r="A188" s="45" t="s">
        <v>856</v>
      </c>
      <c r="B188" s="45" t="s">
        <v>867</v>
      </c>
      <c r="C188" s="45" t="s">
        <v>868</v>
      </c>
    </row>
    <row r="189" spans="1:3">
      <c r="A189" s="45" t="s">
        <v>856</v>
      </c>
      <c r="B189" s="45" t="s">
        <v>869</v>
      </c>
      <c r="C189" s="45" t="s">
        <v>870</v>
      </c>
    </row>
    <row r="190" spans="1:3">
      <c r="A190" s="45" t="s">
        <v>856</v>
      </c>
      <c r="B190" s="45" t="s">
        <v>856</v>
      </c>
      <c r="C190" s="45" t="s">
        <v>857</v>
      </c>
    </row>
    <row r="191" spans="1:3">
      <c r="A191" s="45" t="s">
        <v>856</v>
      </c>
      <c r="B191" s="45" t="s">
        <v>871</v>
      </c>
      <c r="C191" s="45" t="s">
        <v>872</v>
      </c>
    </row>
    <row r="192" spans="1:3">
      <c r="A192" s="45" t="s">
        <v>873</v>
      </c>
      <c r="B192" s="45" t="s">
        <v>526</v>
      </c>
      <c r="C192" s="45" t="s">
        <v>875</v>
      </c>
    </row>
    <row r="193" spans="1:3">
      <c r="A193" s="45" t="s">
        <v>873</v>
      </c>
      <c r="B193" s="45" t="s">
        <v>876</v>
      </c>
      <c r="C193" s="45" t="s">
        <v>877</v>
      </c>
    </row>
    <row r="194" spans="1:3">
      <c r="A194" s="45" t="s">
        <v>873</v>
      </c>
      <c r="B194" s="45" t="s">
        <v>878</v>
      </c>
      <c r="C194" s="45" t="s">
        <v>879</v>
      </c>
    </row>
    <row r="195" spans="1:3">
      <c r="A195" s="45" t="s">
        <v>873</v>
      </c>
      <c r="B195" s="45" t="s">
        <v>880</v>
      </c>
      <c r="C195" s="45" t="s">
        <v>881</v>
      </c>
    </row>
    <row r="196" spans="1:3">
      <c r="A196" s="45" t="s">
        <v>873</v>
      </c>
      <c r="B196" s="45" t="s">
        <v>873</v>
      </c>
      <c r="C196" s="45" t="s">
        <v>874</v>
      </c>
    </row>
    <row r="197" spans="1:3">
      <c r="A197" s="45" t="s">
        <v>873</v>
      </c>
      <c r="B197" s="45" t="s">
        <v>882</v>
      </c>
      <c r="C197" s="45" t="s">
        <v>883</v>
      </c>
    </row>
    <row r="198" spans="1:3">
      <c r="A198" s="45" t="s">
        <v>873</v>
      </c>
      <c r="B198" s="45" t="s">
        <v>884</v>
      </c>
      <c r="C198" s="45" t="s">
        <v>885</v>
      </c>
    </row>
    <row r="199" spans="1:3">
      <c r="A199" s="45" t="s">
        <v>886</v>
      </c>
      <c r="B199" s="45" t="s">
        <v>888</v>
      </c>
      <c r="C199" s="45" t="s">
        <v>889</v>
      </c>
    </row>
    <row r="200" spans="1:3">
      <c r="A200" s="45" t="s">
        <v>886</v>
      </c>
      <c r="B200" s="45" t="s">
        <v>890</v>
      </c>
      <c r="C200" s="45" t="s">
        <v>891</v>
      </c>
    </row>
    <row r="201" spans="1:3">
      <c r="A201" s="45" t="s">
        <v>886</v>
      </c>
      <c r="B201" s="45" t="s">
        <v>886</v>
      </c>
      <c r="C201" s="45" t="s">
        <v>887</v>
      </c>
    </row>
    <row r="202" spans="1:3">
      <c r="A202" s="45" t="s">
        <v>886</v>
      </c>
      <c r="B202" s="45" t="s">
        <v>892</v>
      </c>
      <c r="C202" s="45" t="s">
        <v>893</v>
      </c>
    </row>
    <row r="203" spans="1:3">
      <c r="A203" s="45" t="s">
        <v>886</v>
      </c>
      <c r="B203" s="45" t="s">
        <v>894</v>
      </c>
      <c r="C203" s="45" t="s">
        <v>895</v>
      </c>
    </row>
    <row r="204" spans="1:3">
      <c r="A204" s="45" t="s">
        <v>896</v>
      </c>
      <c r="B204" s="45" t="s">
        <v>898</v>
      </c>
      <c r="C204" s="45" t="s">
        <v>897</v>
      </c>
    </row>
    <row r="205" spans="1:3">
      <c r="A205" s="45" t="s">
        <v>896</v>
      </c>
      <c r="B205" s="45" t="s">
        <v>896</v>
      </c>
      <c r="C205" s="45" t="s">
        <v>897</v>
      </c>
    </row>
    <row r="206" spans="1:3">
      <c r="A206" s="45" t="s">
        <v>899</v>
      </c>
      <c r="B206" s="45" t="s">
        <v>901</v>
      </c>
      <c r="C206" s="45" t="s">
        <v>900</v>
      </c>
    </row>
    <row r="207" spans="1:3">
      <c r="A207" s="45" t="s">
        <v>899</v>
      </c>
      <c r="B207" s="45" t="s">
        <v>899</v>
      </c>
      <c r="C207" s="45" t="s">
        <v>900</v>
      </c>
    </row>
  </sheetData>
  <sheetProtection formatColumns="0" formatRows="0"/>
  <phoneticPr fontId="51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306" enableFormatConditionsCalculation="0">
    <tabColor indexed="47"/>
  </sheetPr>
  <dimension ref="A1:D86"/>
  <sheetViews>
    <sheetView workbookViewId="0">
      <selection activeCell="C49" sqref="C49"/>
    </sheetView>
  </sheetViews>
  <sheetFormatPr defaultRowHeight="11.25"/>
  <cols>
    <col min="1" max="1" width="68.28515625" style="5" customWidth="1"/>
    <col min="2" max="2" width="29.28515625" style="5" customWidth="1"/>
    <col min="3" max="3" width="5.140625" style="5" customWidth="1"/>
    <col min="4" max="4" width="18.42578125" style="5" customWidth="1"/>
    <col min="5" max="16384" width="9.140625" style="5"/>
  </cols>
  <sheetData>
    <row r="1" spans="1:4">
      <c r="A1" s="4" t="s">
        <v>131</v>
      </c>
      <c r="B1" s="4"/>
    </row>
    <row r="2" spans="1:4">
      <c r="A2" s="4" t="s">
        <v>133</v>
      </c>
      <c r="B2" s="6" t="s">
        <v>175</v>
      </c>
      <c r="D2" s="6" t="s">
        <v>10</v>
      </c>
    </row>
    <row r="3" spans="1:4">
      <c r="A3" s="4" t="s">
        <v>103</v>
      </c>
      <c r="B3" s="7" t="s">
        <v>102</v>
      </c>
      <c r="D3" s="5" t="s">
        <v>11</v>
      </c>
    </row>
    <row r="4" spans="1:4">
      <c r="A4" s="4" t="s">
        <v>104</v>
      </c>
      <c r="B4" s="7" t="s">
        <v>159</v>
      </c>
      <c r="D4" s="5" t="s">
        <v>12</v>
      </c>
    </row>
    <row r="5" spans="1:4">
      <c r="A5" s="4" t="s">
        <v>135</v>
      </c>
      <c r="B5" s="4"/>
      <c r="D5" s="5" t="s">
        <v>13</v>
      </c>
    </row>
    <row r="6" spans="1:4">
      <c r="A6" s="4" t="s">
        <v>136</v>
      </c>
      <c r="B6" s="4"/>
      <c r="D6" s="5" t="s">
        <v>14</v>
      </c>
    </row>
    <row r="7" spans="1:4">
      <c r="A7" s="4" t="s">
        <v>137</v>
      </c>
      <c r="B7" s="4"/>
      <c r="D7" s="5" t="s">
        <v>15</v>
      </c>
    </row>
    <row r="8" spans="1:4">
      <c r="A8" s="4" t="s">
        <v>132</v>
      </c>
      <c r="D8" s="5" t="s">
        <v>16</v>
      </c>
    </row>
    <row r="9" spans="1:4">
      <c r="A9" s="4" t="s">
        <v>139</v>
      </c>
      <c r="D9" s="5" t="s">
        <v>17</v>
      </c>
    </row>
    <row r="10" spans="1:4">
      <c r="A10" s="4" t="s">
        <v>134</v>
      </c>
      <c r="D10" s="5" t="s">
        <v>18</v>
      </c>
    </row>
    <row r="11" spans="1:4">
      <c r="A11" s="4" t="s">
        <v>141</v>
      </c>
      <c r="D11" s="5" t="s">
        <v>19</v>
      </c>
    </row>
    <row r="12" spans="1:4">
      <c r="A12" s="4" t="s">
        <v>142</v>
      </c>
      <c r="D12" s="5" t="s">
        <v>20</v>
      </c>
    </row>
    <row r="13" spans="1:4">
      <c r="A13" s="4" t="s">
        <v>143</v>
      </c>
      <c r="D13" s="5" t="s">
        <v>21</v>
      </c>
    </row>
    <row r="14" spans="1:4">
      <c r="A14" s="4" t="s">
        <v>144</v>
      </c>
      <c r="D14" s="5" t="s">
        <v>22</v>
      </c>
    </row>
    <row r="15" spans="1:4">
      <c r="A15" s="4" t="s">
        <v>145</v>
      </c>
      <c r="D15" s="5" t="s">
        <v>23</v>
      </c>
    </row>
    <row r="16" spans="1:4">
      <c r="A16" s="4" t="s">
        <v>138</v>
      </c>
      <c r="D16" s="5" t="s">
        <v>24</v>
      </c>
    </row>
    <row r="17" spans="1:2">
      <c r="A17" s="4" t="s">
        <v>36</v>
      </c>
    </row>
    <row r="18" spans="1:2">
      <c r="A18" s="4" t="s">
        <v>140</v>
      </c>
      <c r="B18" s="6" t="s">
        <v>34</v>
      </c>
    </row>
    <row r="19" spans="1:2">
      <c r="A19" s="4" t="s">
        <v>37</v>
      </c>
      <c r="B19" s="5" t="s">
        <v>27</v>
      </c>
    </row>
    <row r="20" spans="1:2">
      <c r="A20" s="4" t="s">
        <v>38</v>
      </c>
      <c r="B20" s="5" t="s">
        <v>28</v>
      </c>
    </row>
    <row r="21" spans="1:2">
      <c r="A21" s="4" t="s">
        <v>146</v>
      </c>
      <c r="B21" s="5" t="s">
        <v>29</v>
      </c>
    </row>
    <row r="22" spans="1:2">
      <c r="A22" s="4" t="s">
        <v>147</v>
      </c>
      <c r="B22" s="5" t="s">
        <v>30</v>
      </c>
    </row>
    <row r="23" spans="1:2">
      <c r="A23" s="4" t="s">
        <v>148</v>
      </c>
      <c r="B23" s="5" t="s">
        <v>31</v>
      </c>
    </row>
    <row r="24" spans="1:2">
      <c r="A24" s="4" t="s">
        <v>39</v>
      </c>
      <c r="B24" s="5" t="s">
        <v>32</v>
      </c>
    </row>
    <row r="25" spans="1:2">
      <c r="A25" s="4" t="s">
        <v>41</v>
      </c>
      <c r="B25" s="5" t="s">
        <v>33</v>
      </c>
    </row>
    <row r="26" spans="1:2">
      <c r="A26" s="4" t="s">
        <v>42</v>
      </c>
    </row>
    <row r="27" spans="1:2">
      <c r="A27" s="4" t="s">
        <v>46</v>
      </c>
    </row>
    <row r="28" spans="1:2">
      <c r="A28" s="4" t="s">
        <v>40</v>
      </c>
    </row>
    <row r="29" spans="1:2">
      <c r="A29" s="4" t="s">
        <v>50</v>
      </c>
    </row>
    <row r="30" spans="1:2">
      <c r="A30" s="4" t="s">
        <v>43</v>
      </c>
    </row>
    <row r="31" spans="1:2">
      <c r="A31" s="4" t="s">
        <v>44</v>
      </c>
    </row>
    <row r="32" spans="1:2">
      <c r="A32" s="4" t="s">
        <v>45</v>
      </c>
    </row>
    <row r="33" spans="1:2">
      <c r="A33" s="4" t="s">
        <v>52</v>
      </c>
      <c r="B33" s="5" t="s">
        <v>77</v>
      </c>
    </row>
    <row r="34" spans="1:2">
      <c r="A34" s="4" t="s">
        <v>53</v>
      </c>
      <c r="B34" s="5" t="s">
        <v>78</v>
      </c>
    </row>
    <row r="35" spans="1:2">
      <c r="A35" s="4" t="s">
        <v>54</v>
      </c>
      <c r="B35" s="5" t="s">
        <v>79</v>
      </c>
    </row>
    <row r="36" spans="1:2">
      <c r="A36" s="4" t="s">
        <v>124</v>
      </c>
      <c r="B36" s="5" t="s">
        <v>81</v>
      </c>
    </row>
    <row r="37" spans="1:2">
      <c r="A37" s="4" t="s">
        <v>48</v>
      </c>
      <c r="B37" s="5" t="s">
        <v>82</v>
      </c>
    </row>
    <row r="38" spans="1:2">
      <c r="A38" s="4" t="s">
        <v>49</v>
      </c>
      <c r="B38" s="5" t="s">
        <v>83</v>
      </c>
    </row>
    <row r="39" spans="1:2">
      <c r="A39" s="4" t="s">
        <v>51</v>
      </c>
      <c r="B39" s="5" t="s">
        <v>80</v>
      </c>
    </row>
    <row r="40" spans="1:2">
      <c r="A40" s="4" t="s">
        <v>60</v>
      </c>
    </row>
    <row r="41" spans="1:2">
      <c r="A41" s="4" t="s">
        <v>65</v>
      </c>
    </row>
    <row r="42" spans="1:2">
      <c r="A42" s="4" t="s">
        <v>66</v>
      </c>
    </row>
    <row r="43" spans="1:2">
      <c r="A43" s="4" t="s">
        <v>55</v>
      </c>
    </row>
    <row r="44" spans="1:2">
      <c r="A44" s="4" t="s">
        <v>56</v>
      </c>
    </row>
    <row r="45" spans="1:2">
      <c r="A45" s="4" t="s">
        <v>57</v>
      </c>
    </row>
    <row r="46" spans="1:2">
      <c r="A46" s="4" t="s">
        <v>58</v>
      </c>
    </row>
    <row r="47" spans="1:2">
      <c r="A47" s="4" t="s">
        <v>70</v>
      </c>
    </row>
    <row r="48" spans="1:2">
      <c r="A48" s="4" t="s">
        <v>71</v>
      </c>
    </row>
    <row r="49" spans="1:2">
      <c r="A49" s="4" t="s">
        <v>151</v>
      </c>
    </row>
    <row r="50" spans="1:2">
      <c r="A50" s="4" t="s">
        <v>72</v>
      </c>
    </row>
    <row r="51" spans="1:2">
      <c r="A51" s="4" t="s">
        <v>152</v>
      </c>
    </row>
    <row r="52" spans="1:2">
      <c r="A52" s="4" t="s">
        <v>73</v>
      </c>
    </row>
    <row r="53" spans="1:2">
      <c r="A53" s="4" t="s">
        <v>61</v>
      </c>
      <c r="B53" s="4"/>
    </row>
    <row r="54" spans="1:2">
      <c r="A54" s="4" t="s">
        <v>62</v>
      </c>
      <c r="B54" s="4"/>
    </row>
    <row r="55" spans="1:2">
      <c r="A55" s="4" t="s">
        <v>63</v>
      </c>
      <c r="B55" s="4"/>
    </row>
    <row r="56" spans="1:2">
      <c r="A56" s="4" t="s">
        <v>64</v>
      </c>
      <c r="B56" s="4"/>
    </row>
    <row r="57" spans="1:2">
      <c r="A57" s="4" t="s">
        <v>149</v>
      </c>
      <c r="B57" s="4"/>
    </row>
    <row r="58" spans="1:2">
      <c r="A58" s="4" t="s">
        <v>153</v>
      </c>
      <c r="B58" s="4"/>
    </row>
    <row r="59" spans="1:2">
      <c r="A59" s="4" t="s">
        <v>150</v>
      </c>
      <c r="B59" s="4"/>
    </row>
    <row r="60" spans="1:2">
      <c r="A60" s="4" t="s">
        <v>67</v>
      </c>
      <c r="B60" s="4"/>
    </row>
    <row r="61" spans="1:2">
      <c r="A61" s="4" t="s">
        <v>68</v>
      </c>
      <c r="B61" s="4"/>
    </row>
    <row r="62" spans="1:2">
      <c r="A62" s="4" t="s">
        <v>69</v>
      </c>
      <c r="B62" s="4"/>
    </row>
    <row r="63" spans="1:2">
      <c r="A63" s="4" t="s">
        <v>74</v>
      </c>
      <c r="B63" s="4"/>
    </row>
    <row r="64" spans="1:2">
      <c r="A64" s="4" t="s">
        <v>75</v>
      </c>
      <c r="B64" s="4"/>
    </row>
    <row r="65" spans="1:2">
      <c r="A65" s="4" t="s">
        <v>155</v>
      </c>
      <c r="B65" s="4"/>
    </row>
    <row r="66" spans="1:2">
      <c r="A66" s="4" t="s">
        <v>156</v>
      </c>
      <c r="B66" s="4"/>
    </row>
    <row r="67" spans="1:2">
      <c r="A67" s="4" t="s">
        <v>157</v>
      </c>
      <c r="B67" s="4"/>
    </row>
    <row r="68" spans="1:2">
      <c r="A68" s="4" t="s">
        <v>154</v>
      </c>
      <c r="B68" s="4"/>
    </row>
    <row r="69" spans="1:2">
      <c r="A69" s="4" t="s">
        <v>162</v>
      </c>
      <c r="B69" s="4"/>
    </row>
    <row r="70" spans="1:2">
      <c r="A70" s="4" t="s">
        <v>163</v>
      </c>
      <c r="B70" s="4"/>
    </row>
    <row r="71" spans="1:2">
      <c r="A71" s="4" t="s">
        <v>158</v>
      </c>
      <c r="B71" s="4"/>
    </row>
    <row r="72" spans="1:2">
      <c r="A72" s="4" t="s">
        <v>166</v>
      </c>
      <c r="B72" s="4"/>
    </row>
    <row r="73" spans="1:2">
      <c r="A73" s="4" t="s">
        <v>160</v>
      </c>
      <c r="B73" s="4"/>
    </row>
    <row r="74" spans="1:2">
      <c r="A74" s="4" t="s">
        <v>161</v>
      </c>
      <c r="B74" s="4"/>
    </row>
    <row r="75" spans="1:2">
      <c r="A75" s="4" t="s">
        <v>170</v>
      </c>
      <c r="B75" s="4"/>
    </row>
    <row r="76" spans="1:2">
      <c r="A76" s="4" t="s">
        <v>164</v>
      </c>
      <c r="B76" s="4"/>
    </row>
    <row r="77" spans="1:2">
      <c r="A77" s="4" t="s">
        <v>165</v>
      </c>
      <c r="B77" s="4"/>
    </row>
    <row r="78" spans="1:2">
      <c r="A78" s="4" t="s">
        <v>171</v>
      </c>
      <c r="B78" s="4"/>
    </row>
    <row r="79" spans="1:2">
      <c r="A79" s="4" t="s">
        <v>174</v>
      </c>
      <c r="B79" s="4"/>
    </row>
    <row r="80" spans="1:2">
      <c r="A80" s="4" t="s">
        <v>172</v>
      </c>
      <c r="B80" s="4"/>
    </row>
    <row r="81" spans="1:2">
      <c r="A81" s="4" t="s">
        <v>173</v>
      </c>
      <c r="B81" s="4"/>
    </row>
    <row r="82" spans="1:2">
      <c r="A82" s="4" t="s">
        <v>167</v>
      </c>
      <c r="B82" s="4"/>
    </row>
    <row r="83" spans="1:2">
      <c r="A83" s="4" t="s">
        <v>168</v>
      </c>
      <c r="B83" s="4"/>
    </row>
    <row r="84" spans="1:2">
      <c r="A84" s="4" t="s">
        <v>169</v>
      </c>
      <c r="B84" s="4"/>
    </row>
    <row r="85" spans="1:2">
      <c r="B85" s="4"/>
    </row>
    <row r="86" spans="1:2">
      <c r="B86" s="4"/>
    </row>
  </sheetData>
  <sheetProtection formatColumns="0" formatRows="0"/>
  <phoneticPr fontId="51" type="noConversion"/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307" enableFormatConditionsCalculation="0">
    <tabColor indexed="47"/>
  </sheetPr>
  <dimension ref="A3:AJ51"/>
  <sheetViews>
    <sheetView workbookViewId="0">
      <selection activeCell="K31" sqref="K31"/>
    </sheetView>
  </sheetViews>
  <sheetFormatPr defaultRowHeight="11.25"/>
  <cols>
    <col min="1" max="1" width="14.42578125" style="1" customWidth="1"/>
    <col min="2" max="5" width="9.140625" style="1"/>
    <col min="6" max="6" width="25.140625" style="1" customWidth="1"/>
    <col min="7" max="26" width="9.140625" style="1"/>
    <col min="27" max="36" width="9.140625" style="8"/>
    <col min="37" max="16384" width="9.140625" style="1"/>
  </cols>
  <sheetData>
    <row r="3" spans="1:33" s="90" customFormat="1" ht="22.5">
      <c r="C3" s="111"/>
      <c r="D3" s="112"/>
      <c r="E3" s="440"/>
      <c r="F3" s="443"/>
      <c r="G3" s="116" t="s">
        <v>329</v>
      </c>
      <c r="H3" s="129" t="s">
        <v>328</v>
      </c>
      <c r="I3" s="138"/>
      <c r="J3" s="156" t="s">
        <v>221</v>
      </c>
    </row>
    <row r="4" spans="1:33" s="90" customFormat="1" ht="12.75">
      <c r="C4" s="111"/>
      <c r="D4" s="112"/>
      <c r="E4" s="441"/>
      <c r="F4" s="444"/>
      <c r="G4" s="126" t="s">
        <v>327</v>
      </c>
      <c r="H4" s="337" t="str">
        <f>IF(J4,"",J5)</f>
        <v/>
      </c>
      <c r="I4" s="138"/>
      <c r="J4" s="338" t="b">
        <f>ISNA(J5)</f>
        <v>1</v>
      </c>
    </row>
    <row r="5" spans="1:33" s="90" customFormat="1" ht="101.25">
      <c r="C5" s="111"/>
      <c r="D5" s="112"/>
      <c r="E5" s="441"/>
      <c r="F5" s="444"/>
      <c r="G5" s="116" t="s">
        <v>492</v>
      </c>
      <c r="H5" s="129" t="s">
        <v>328</v>
      </c>
      <c r="I5" s="130">
        <f>IF(I4="",0,IF(I4=0,0,I3/I4))</f>
        <v>0</v>
      </c>
      <c r="J5" s="338" t="e">
        <f>INDEX(tech!G$24:G$51,MATCH(F3,tech!F$24:F$51,0))</f>
        <v>#N/A</v>
      </c>
    </row>
    <row r="6" spans="1:33" s="90" customFormat="1" ht="33.75">
      <c r="C6" s="111"/>
      <c r="D6" s="112"/>
      <c r="E6" s="442"/>
      <c r="F6" s="445"/>
      <c r="G6" s="126" t="s">
        <v>303</v>
      </c>
      <c r="H6" s="132" t="s">
        <v>330</v>
      </c>
      <c r="I6" s="139"/>
      <c r="J6" s="155"/>
    </row>
    <row r="12" spans="1:33" s="289" customFormat="1" ht="12.75">
      <c r="A12" s="290" t="s">
        <v>471</v>
      </c>
    </row>
    <row r="13" spans="1:33" s="288" customFormat="1" ht="12.75"/>
    <row r="14" spans="1:33" s="90" customFormat="1" ht="33.75">
      <c r="A14" s="285"/>
      <c r="B14" s="285"/>
      <c r="C14" s="285"/>
      <c r="D14" s="291" t="s">
        <v>480</v>
      </c>
      <c r="E14" s="287"/>
      <c r="F14" s="292"/>
      <c r="G14" s="339"/>
      <c r="H14" s="279"/>
      <c r="I14" s="279"/>
      <c r="J14" s="279"/>
      <c r="K14" s="279"/>
      <c r="L14" s="279"/>
      <c r="M14" s="279"/>
      <c r="N14" s="279"/>
      <c r="O14" s="279"/>
      <c r="P14" s="279"/>
      <c r="Q14" s="279"/>
      <c r="R14" s="279"/>
      <c r="S14" s="280"/>
      <c r="T14" s="200"/>
      <c r="U14" s="200"/>
      <c r="V14" s="201"/>
      <c r="W14" s="202"/>
      <c r="X14" s="199"/>
      <c r="Y14" s="97"/>
      <c r="Z14" s="104"/>
      <c r="AA14" s="104"/>
      <c r="AB14" s="104"/>
      <c r="AC14" s="104"/>
      <c r="AD14" s="104"/>
      <c r="AE14" s="104"/>
      <c r="AF14" s="104"/>
      <c r="AG14" s="104"/>
    </row>
    <row r="16" spans="1:33" s="289" customFormat="1" ht="12.75">
      <c r="A16" s="290" t="s">
        <v>491</v>
      </c>
    </row>
    <row r="18" spans="1:8" s="90" customFormat="1" ht="33.75">
      <c r="C18" s="111"/>
      <c r="D18" s="291" t="s">
        <v>480</v>
      </c>
      <c r="E18" s="281"/>
      <c r="F18" s="325"/>
      <c r="G18" s="137"/>
      <c r="H18" s="115"/>
    </row>
    <row r="20" spans="1:8" s="289" customFormat="1" ht="12.75">
      <c r="A20" s="290" t="s">
        <v>271</v>
      </c>
    </row>
    <row r="22" spans="1:8" s="90" customFormat="1">
      <c r="D22" s="95"/>
      <c r="E22" s="340"/>
      <c r="F22" s="345"/>
      <c r="G22" s="349"/>
      <c r="H22" s="115"/>
    </row>
    <row r="25" spans="1:8">
      <c r="F25" s="334" t="s">
        <v>233</v>
      </c>
      <c r="G25" s="1" t="s">
        <v>234</v>
      </c>
    </row>
    <row r="26" spans="1:8">
      <c r="F26" s="335" t="s">
        <v>235</v>
      </c>
      <c r="G26" s="1" t="s">
        <v>236</v>
      </c>
    </row>
    <row r="27" spans="1:8">
      <c r="F27" s="335" t="s">
        <v>237</v>
      </c>
      <c r="G27" s="1" t="s">
        <v>238</v>
      </c>
    </row>
    <row r="28" spans="1:8">
      <c r="F28" s="335" t="s">
        <v>239</v>
      </c>
      <c r="G28" s="1" t="s">
        <v>238</v>
      </c>
    </row>
    <row r="29" spans="1:8">
      <c r="F29" s="335" t="s">
        <v>240</v>
      </c>
      <c r="G29" s="1" t="s">
        <v>238</v>
      </c>
    </row>
    <row r="30" spans="1:8">
      <c r="F30" s="335" t="s">
        <v>241</v>
      </c>
      <c r="G30" s="1" t="s">
        <v>238</v>
      </c>
    </row>
    <row r="31" spans="1:8">
      <c r="F31" s="335" t="s">
        <v>242</v>
      </c>
      <c r="G31" s="1" t="s">
        <v>238</v>
      </c>
    </row>
    <row r="32" spans="1:8">
      <c r="F32" s="335" t="s">
        <v>243</v>
      </c>
      <c r="G32" s="1" t="s">
        <v>238</v>
      </c>
    </row>
    <row r="33" spans="6:7">
      <c r="F33" s="335" t="s">
        <v>244</v>
      </c>
      <c r="G33" s="1" t="s">
        <v>238</v>
      </c>
    </row>
    <row r="34" spans="6:7">
      <c r="F34" s="335" t="s">
        <v>245</v>
      </c>
      <c r="G34" s="1" t="s">
        <v>238</v>
      </c>
    </row>
    <row r="35" spans="6:7">
      <c r="F35" s="335" t="s">
        <v>246</v>
      </c>
      <c r="G35" s="1" t="s">
        <v>247</v>
      </c>
    </row>
    <row r="36" spans="6:7">
      <c r="F36" s="335" t="s">
        <v>248</v>
      </c>
      <c r="G36" s="1" t="s">
        <v>247</v>
      </c>
    </row>
    <row r="37" spans="6:7">
      <c r="F37" s="335" t="s">
        <v>249</v>
      </c>
      <c r="G37" s="1" t="s">
        <v>247</v>
      </c>
    </row>
    <row r="38" spans="6:7">
      <c r="F38" s="335" t="s">
        <v>250</v>
      </c>
      <c r="G38" s="1" t="s">
        <v>247</v>
      </c>
    </row>
    <row r="39" spans="6:7">
      <c r="F39" s="335" t="s">
        <v>251</v>
      </c>
      <c r="G39" s="1" t="s">
        <v>238</v>
      </c>
    </row>
    <row r="40" spans="6:7">
      <c r="F40" s="335" t="s">
        <v>252</v>
      </c>
      <c r="G40" s="1" t="s">
        <v>238</v>
      </c>
    </row>
    <row r="41" spans="6:7">
      <c r="F41" s="335" t="s">
        <v>253</v>
      </c>
      <c r="G41" s="1" t="s">
        <v>238</v>
      </c>
    </row>
    <row r="42" spans="6:7">
      <c r="F42" s="335" t="s">
        <v>254</v>
      </c>
      <c r="G42" s="1" t="s">
        <v>247</v>
      </c>
    </row>
    <row r="43" spans="6:7">
      <c r="F43" s="335" t="s">
        <v>255</v>
      </c>
      <c r="G43" s="1" t="s">
        <v>238</v>
      </c>
    </row>
    <row r="44" spans="6:7">
      <c r="F44" s="335" t="s">
        <v>256</v>
      </c>
      <c r="G44" s="1" t="s">
        <v>238</v>
      </c>
    </row>
    <row r="45" spans="6:7" ht="22.5">
      <c r="F45" s="335" t="s">
        <v>257</v>
      </c>
      <c r="G45" s="1" t="s">
        <v>234</v>
      </c>
    </row>
    <row r="46" spans="6:7">
      <c r="F46" s="335" t="s">
        <v>258</v>
      </c>
      <c r="G46" s="1" t="s">
        <v>259</v>
      </c>
    </row>
    <row r="47" spans="6:7">
      <c r="F47" s="335" t="s">
        <v>260</v>
      </c>
      <c r="G47" s="1" t="s">
        <v>259</v>
      </c>
    </row>
    <row r="48" spans="6:7">
      <c r="F48" s="335" t="s">
        <v>261</v>
      </c>
      <c r="G48" s="1" t="s">
        <v>259</v>
      </c>
    </row>
    <row r="49" spans="6:7">
      <c r="F49" s="335" t="s">
        <v>262</v>
      </c>
      <c r="G49" s="1" t="s">
        <v>259</v>
      </c>
    </row>
    <row r="50" spans="6:7">
      <c r="F50" s="335" t="s">
        <v>263</v>
      </c>
      <c r="G50" s="1" t="s">
        <v>264</v>
      </c>
    </row>
    <row r="51" spans="6:7">
      <c r="F51" s="336" t="s">
        <v>265</v>
      </c>
    </row>
  </sheetData>
  <sheetProtection formatColumns="0" formatRows="0"/>
  <mergeCells count="2">
    <mergeCell ref="E3:E6"/>
    <mergeCell ref="F3:F6"/>
  </mergeCells>
  <phoneticPr fontId="51" type="noConversion"/>
  <dataValidations count="4">
    <dataValidation type="decimal" allowBlank="1" showInputMessage="1" showErrorMessage="1" sqref="I3:I5 G18">
      <formula1>-99999999999</formula1>
      <formula2>999999999999</formula2>
    </dataValidation>
    <dataValidation type="decimal" allowBlank="1" showInputMessage="1" showErrorMessage="1" sqref="H14:Q14">
      <formula1>-9.99999999999999E+27</formula1>
      <formula2>9.99999999999999E+28</formula2>
    </dataValidation>
    <dataValidation type="date" allowBlank="1" showInputMessage="1" showErrorMessage="1" sqref="R14:U14">
      <formula1>1</formula1>
      <formula2>73051</formula2>
    </dataValidation>
    <dataValidation type="list" allowBlank="1" showInputMessage="1" showErrorMessage="1" sqref="F3:F6">
      <formula1>topl</formula1>
    </dataValidation>
  </dataValidations>
  <hyperlinks>
    <hyperlink ref="J3" location="'ТС показатели'!A1" display="Удалить"/>
    <hyperlink ref="D14" location="'ТС цены'!A1" display="Удалить теплоноситель"/>
    <hyperlink ref="D18" location="'ТС цены'!A1" display="Удалить теплоноситель"/>
  </hyperlinks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401" enableFormatConditionsCalculation="0">
    <tabColor indexed="23"/>
  </sheetPr>
  <dimension ref="A1"/>
  <sheetViews>
    <sheetView workbookViewId="0">
      <selection activeCell="F36" sqref="F36"/>
    </sheetView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codeName="Лист402" enableFormatConditionsCalculation="0">
    <tabColor indexed="23"/>
  </sheetPr>
  <dimension ref="A1"/>
  <sheetViews>
    <sheetView workbookViewId="0">
      <selection activeCell="F25" sqref="F25"/>
    </sheetView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002">
    <pageSetUpPr fitToPage="1"/>
  </sheetPr>
  <dimension ref="A1:Z56"/>
  <sheetViews>
    <sheetView tabSelected="1" topLeftCell="C2" workbookViewId="0">
      <selection activeCell="H24" sqref="H24"/>
    </sheetView>
  </sheetViews>
  <sheetFormatPr defaultRowHeight="11.25"/>
  <cols>
    <col min="1" max="1" width="17.5703125" style="9" hidden="1" customWidth="1"/>
    <col min="2" max="2" width="17.5703125" style="10" hidden="1" customWidth="1"/>
    <col min="3" max="3" width="2.7109375" style="39" customWidth="1"/>
    <col min="4" max="4" width="2.7109375" style="14" customWidth="1"/>
    <col min="5" max="5" width="35.7109375" style="14" customWidth="1"/>
    <col min="6" max="6" width="21.5703125" style="14" customWidth="1"/>
    <col min="7" max="7" width="40.7109375" style="36" customWidth="1"/>
    <col min="8" max="8" width="32.7109375" style="14" customWidth="1"/>
    <col min="9" max="10" width="2.7109375" style="14" customWidth="1"/>
    <col min="11" max="16384" width="9.140625" style="14"/>
  </cols>
  <sheetData>
    <row r="1" spans="1:10" s="39" customFormat="1" ht="35.25" hidden="1" customHeight="1">
      <c r="A1" s="9" t="str">
        <f>region_name</f>
        <v>Псковская область</v>
      </c>
      <c r="B1" s="10" t="str">
        <f>IF(god="","Не определено",god)</f>
        <v>2011</v>
      </c>
      <c r="C1" s="39" t="str">
        <f>org&amp;"_INN:"&amp;inn&amp;"_KPP:"&amp;kpp</f>
        <v>ОАО "Вторая генерирующая компания оптового рынка электроэнергии" (Филиал  ОАО "ОГК-2"-Псковская ГРЭС)_INN:2607018122_KPP:600402001</v>
      </c>
      <c r="G1" s="40"/>
    </row>
    <row r="2" spans="1:10" s="39" customFormat="1" ht="11.25" customHeight="1">
      <c r="A2" s="9" t="str">
        <f>IF(org="","Не определено",org)</f>
        <v>ОАО "Вторая генерирующая компания оптового рынка электроэнергии" (Филиал  ОАО "ОГК-2"-Псковская ГРЭС)</v>
      </c>
      <c r="B2" s="10" t="str">
        <f>IF(inn="","Не определено",inn)</f>
        <v>2607018122</v>
      </c>
      <c r="G2" s="40"/>
    </row>
    <row r="3" spans="1:10" ht="12.75" customHeight="1">
      <c r="A3" s="9" t="str">
        <f>IF(mo="","Не определено",mo)</f>
        <v>Дедовичи</v>
      </c>
      <c r="B3" s="10" t="str">
        <f>IF(oktmo="","Не определено",oktmo)</f>
        <v>58610151</v>
      </c>
      <c r="D3" s="11"/>
      <c r="E3" s="12"/>
      <c r="F3" s="13"/>
      <c r="G3" s="381" t="e">
        <f ca="1">version</f>
        <v>#NAME?</v>
      </c>
      <c r="H3" s="381"/>
      <c r="I3" s="194"/>
    </row>
    <row r="4" spans="1:10" ht="30" customHeight="1">
      <c r="A4" s="9" t="str">
        <f>IF(fil="","Не определено",fil)</f>
        <v>филиал ОАО "ОГК-2"-Псковская ГРЭС</v>
      </c>
      <c r="B4" s="10" t="str">
        <f>IF(kpp="","Не определено",kpp)</f>
        <v>600402001</v>
      </c>
      <c r="D4" s="15"/>
      <c r="E4" s="382" t="s">
        <v>215</v>
      </c>
      <c r="F4" s="383"/>
      <c r="G4" s="384"/>
      <c r="H4" s="16"/>
      <c r="I4" s="195"/>
    </row>
    <row r="5" spans="1:10" ht="12" thickBot="1">
      <c r="D5" s="15"/>
      <c r="E5" s="16"/>
      <c r="F5" s="16"/>
      <c r="G5" s="17"/>
      <c r="H5" s="16"/>
      <c r="I5" s="195"/>
    </row>
    <row r="6" spans="1:10" ht="16.5" customHeight="1">
      <c r="D6" s="15"/>
      <c r="E6" s="385" t="s">
        <v>214</v>
      </c>
      <c r="F6" s="386"/>
      <c r="G6" s="18"/>
      <c r="H6" s="16"/>
      <c r="I6" s="195"/>
    </row>
    <row r="7" spans="1:10" ht="24.95" customHeight="1" thickBot="1">
      <c r="A7" s="65"/>
      <c r="D7" s="15"/>
      <c r="E7" s="387" t="s">
        <v>57</v>
      </c>
      <c r="F7" s="388"/>
      <c r="G7" s="17"/>
      <c r="H7" s="16"/>
      <c r="I7" s="195"/>
    </row>
    <row r="8" spans="1:10" ht="12" customHeight="1" thickBot="1">
      <c r="A8" s="65"/>
      <c r="D8" s="19"/>
      <c r="E8" s="20"/>
      <c r="F8" s="41"/>
      <c r="G8" s="26"/>
      <c r="H8" s="41"/>
      <c r="I8" s="195"/>
    </row>
    <row r="9" spans="1:10" ht="30" customHeight="1" thickBot="1">
      <c r="D9" s="19"/>
      <c r="E9" s="51" t="s">
        <v>216</v>
      </c>
      <c r="F9" s="21" t="s">
        <v>15</v>
      </c>
      <c r="G9" s="192" t="s">
        <v>217</v>
      </c>
      <c r="H9" s="215" t="s">
        <v>928</v>
      </c>
      <c r="I9" s="195"/>
    </row>
    <row r="10" spans="1:10" ht="12" customHeight="1" thickBot="1">
      <c r="D10" s="19"/>
      <c r="E10" s="22"/>
      <c r="F10" s="16"/>
      <c r="G10" s="23"/>
      <c r="H10" s="193"/>
      <c r="I10" s="195"/>
    </row>
    <row r="11" spans="1:10" ht="37.5" customHeight="1" thickBot="1">
      <c r="A11" s="9" t="s">
        <v>92</v>
      </c>
      <c r="B11" s="10" t="s">
        <v>176</v>
      </c>
      <c r="D11" s="19"/>
      <c r="E11" s="51" t="s">
        <v>177</v>
      </c>
      <c r="F11" s="42" t="s">
        <v>102</v>
      </c>
      <c r="G11" s="192" t="s">
        <v>218</v>
      </c>
      <c r="H11" s="215" t="s">
        <v>934</v>
      </c>
      <c r="I11" s="195"/>
    </row>
    <row r="12" spans="1:10" ht="12" customHeight="1" thickBot="1">
      <c r="A12" s="9">
        <v>132</v>
      </c>
      <c r="D12" s="19"/>
      <c r="E12" s="22"/>
      <c r="F12" s="23"/>
      <c r="G12" s="23"/>
      <c r="H12" s="193"/>
      <c r="I12" s="195"/>
    </row>
    <row r="13" spans="1:10" ht="32.25" customHeight="1" thickBot="1">
      <c r="D13" s="19"/>
      <c r="E13" s="52" t="s">
        <v>929</v>
      </c>
      <c r="F13" s="389" t="s">
        <v>963</v>
      </c>
      <c r="G13" s="390"/>
      <c r="H13" s="193"/>
      <c r="I13" s="195"/>
      <c r="J13" s="37"/>
    </row>
    <row r="14" spans="1:10" ht="15" customHeight="1" thickBot="1">
      <c r="D14" s="19"/>
      <c r="E14" s="24"/>
      <c r="F14" s="25"/>
      <c r="G14" s="23"/>
      <c r="H14" s="193"/>
      <c r="I14" s="195"/>
    </row>
    <row r="15" spans="1:10" ht="24.95" customHeight="1" thickBot="1">
      <c r="D15" s="19"/>
      <c r="E15" s="52" t="s">
        <v>178</v>
      </c>
      <c r="F15" s="389" t="s">
        <v>1150</v>
      </c>
      <c r="G15" s="390"/>
      <c r="H15" s="193" t="s">
        <v>25</v>
      </c>
      <c r="I15" s="195"/>
    </row>
    <row r="16" spans="1:10" ht="12" customHeight="1" thickBot="1">
      <c r="D16" s="19"/>
      <c r="E16" s="24"/>
      <c r="F16" s="25"/>
      <c r="G16" s="23"/>
      <c r="H16" s="193"/>
      <c r="I16" s="195"/>
    </row>
    <row r="17" spans="1:17" ht="20.100000000000001" customHeight="1">
      <c r="D17" s="19"/>
      <c r="E17" s="53" t="s">
        <v>932</v>
      </c>
      <c r="F17" s="57" t="s">
        <v>964</v>
      </c>
      <c r="G17" s="26"/>
      <c r="H17" s="263" t="s">
        <v>76</v>
      </c>
      <c r="I17" s="195"/>
    </row>
    <row r="18" spans="1:17" ht="20.100000000000001" customHeight="1" thickBot="1">
      <c r="D18" s="19"/>
      <c r="E18" s="54" t="s">
        <v>933</v>
      </c>
      <c r="F18" s="58" t="s">
        <v>965</v>
      </c>
      <c r="G18" s="27"/>
      <c r="H18" s="264" t="s">
        <v>351</v>
      </c>
      <c r="I18" s="195"/>
    </row>
    <row r="19" spans="1:17" ht="12" customHeight="1" thickBot="1">
      <c r="D19" s="19"/>
      <c r="E19" s="22"/>
      <c r="F19" s="16"/>
      <c r="G19" s="23"/>
      <c r="H19" s="193"/>
      <c r="I19" s="195"/>
    </row>
    <row r="20" spans="1:17" ht="24.75" customHeight="1">
      <c r="D20" s="19"/>
      <c r="E20" s="55" t="s">
        <v>35</v>
      </c>
      <c r="F20" s="377" t="s">
        <v>29</v>
      </c>
      <c r="G20" s="378"/>
      <c r="H20" s="263" t="s">
        <v>484</v>
      </c>
      <c r="I20" s="195"/>
    </row>
    <row r="21" spans="1:17" ht="24" customHeight="1" thickBot="1">
      <c r="D21" s="19"/>
      <c r="E21" s="267" t="s">
        <v>483</v>
      </c>
      <c r="F21" s="379" t="s">
        <v>1161</v>
      </c>
      <c r="G21" s="380"/>
      <c r="H21" s="264" t="s">
        <v>202</v>
      </c>
      <c r="I21" s="195"/>
    </row>
    <row r="22" spans="1:17" ht="39.950000000000003" customHeight="1">
      <c r="C22" s="46"/>
      <c r="D22" s="19"/>
      <c r="E22" s="268" t="s">
        <v>930</v>
      </c>
      <c r="F22" s="269" t="s">
        <v>9</v>
      </c>
      <c r="G22" s="270" t="s">
        <v>558</v>
      </c>
      <c r="H22" s="16"/>
      <c r="I22" s="195"/>
      <c r="O22" s="47"/>
      <c r="P22" s="47"/>
      <c r="Q22" s="48"/>
    </row>
    <row r="23" spans="1:17" ht="24.95" customHeight="1">
      <c r="D23" s="19"/>
      <c r="E23" s="375" t="s">
        <v>931</v>
      </c>
      <c r="F23" s="44" t="s">
        <v>93</v>
      </c>
      <c r="G23" s="50" t="s">
        <v>562</v>
      </c>
      <c r="H23" s="16" t="s">
        <v>179</v>
      </c>
      <c r="I23" s="195"/>
    </row>
    <row r="24" spans="1:17" ht="24.95" customHeight="1" thickBot="1">
      <c r="D24" s="19"/>
      <c r="E24" s="376"/>
      <c r="F24" s="56" t="s">
        <v>130</v>
      </c>
      <c r="G24" s="59" t="s">
        <v>563</v>
      </c>
      <c r="H24" s="193"/>
      <c r="I24" s="195"/>
    </row>
    <row r="25" spans="1:17" ht="12" customHeight="1" thickBot="1">
      <c r="D25" s="19"/>
      <c r="E25" s="22"/>
      <c r="F25" s="16"/>
      <c r="G25" s="23"/>
      <c r="H25" s="193"/>
      <c r="I25" s="195"/>
    </row>
    <row r="26" spans="1:17" ht="27" customHeight="1">
      <c r="A26" s="28" t="s">
        <v>94</v>
      </c>
      <c r="B26" s="10" t="s">
        <v>181</v>
      </c>
      <c r="D26" s="15"/>
      <c r="E26" s="393" t="s">
        <v>181</v>
      </c>
      <c r="F26" s="394"/>
      <c r="G26" s="61" t="s">
        <v>1151</v>
      </c>
      <c r="H26" s="16"/>
      <c r="I26" s="195"/>
    </row>
    <row r="27" spans="1:17" ht="27" customHeight="1">
      <c r="A27" s="28" t="s">
        <v>95</v>
      </c>
      <c r="B27" s="10" t="s">
        <v>125</v>
      </c>
      <c r="D27" s="15"/>
      <c r="E27" s="395" t="s">
        <v>125</v>
      </c>
      <c r="F27" s="396"/>
      <c r="G27" s="62" t="s">
        <v>1152</v>
      </c>
      <c r="H27" s="16"/>
      <c r="I27" s="195"/>
    </row>
    <row r="28" spans="1:17" ht="21" customHeight="1">
      <c r="A28" s="28" t="s">
        <v>96</v>
      </c>
      <c r="B28" s="10" t="s">
        <v>183</v>
      </c>
      <c r="D28" s="15"/>
      <c r="E28" s="375" t="s">
        <v>184</v>
      </c>
      <c r="F28" s="43" t="s">
        <v>185</v>
      </c>
      <c r="G28" s="62" t="s">
        <v>1153</v>
      </c>
      <c r="H28" s="16"/>
      <c r="I28" s="195"/>
    </row>
    <row r="29" spans="1:17" ht="21" customHeight="1">
      <c r="A29" s="28" t="s">
        <v>97</v>
      </c>
      <c r="B29" s="10" t="s">
        <v>186</v>
      </c>
      <c r="D29" s="15"/>
      <c r="E29" s="375"/>
      <c r="F29" s="43" t="s">
        <v>187</v>
      </c>
      <c r="G29" s="62" t="s">
        <v>1154</v>
      </c>
      <c r="H29" s="16"/>
      <c r="I29" s="195"/>
    </row>
    <row r="30" spans="1:17" ht="21" customHeight="1">
      <c r="A30" s="28" t="s">
        <v>98</v>
      </c>
      <c r="B30" s="10" t="s">
        <v>188</v>
      </c>
      <c r="D30" s="15"/>
      <c r="E30" s="375" t="s">
        <v>189</v>
      </c>
      <c r="F30" s="43" t="s">
        <v>185</v>
      </c>
      <c r="G30" s="62" t="s">
        <v>1155</v>
      </c>
      <c r="H30" s="16"/>
      <c r="I30" s="195"/>
    </row>
    <row r="31" spans="1:17" ht="21" customHeight="1">
      <c r="A31" s="28" t="s">
        <v>99</v>
      </c>
      <c r="B31" s="10" t="s">
        <v>190</v>
      </c>
      <c r="D31" s="15"/>
      <c r="E31" s="375"/>
      <c r="F31" s="43" t="s">
        <v>187</v>
      </c>
      <c r="G31" s="62" t="s">
        <v>1156</v>
      </c>
      <c r="H31" s="16"/>
      <c r="I31" s="195"/>
    </row>
    <row r="32" spans="1:17" ht="21" customHeight="1">
      <c r="A32" s="28" t="s">
        <v>180</v>
      </c>
      <c r="B32" s="29" t="s">
        <v>191</v>
      </c>
      <c r="D32" s="30"/>
      <c r="E32" s="391" t="s">
        <v>192</v>
      </c>
      <c r="F32" s="31" t="s">
        <v>185</v>
      </c>
      <c r="G32" s="63" t="s">
        <v>1157</v>
      </c>
      <c r="H32" s="197"/>
      <c r="I32" s="195"/>
    </row>
    <row r="33" spans="1:9" ht="21" customHeight="1">
      <c r="A33" s="28" t="s">
        <v>182</v>
      </c>
      <c r="B33" s="29" t="s">
        <v>193</v>
      </c>
      <c r="D33" s="30"/>
      <c r="E33" s="391"/>
      <c r="F33" s="31" t="s">
        <v>194</v>
      </c>
      <c r="G33" s="63" t="s">
        <v>1158</v>
      </c>
      <c r="H33" s="197"/>
      <c r="I33" s="195"/>
    </row>
    <row r="34" spans="1:9" ht="21" customHeight="1">
      <c r="A34" s="28" t="s">
        <v>100</v>
      </c>
      <c r="B34" s="29" t="s">
        <v>195</v>
      </c>
      <c r="D34" s="30"/>
      <c r="E34" s="391"/>
      <c r="F34" s="31" t="s">
        <v>187</v>
      </c>
      <c r="G34" s="63" t="s">
        <v>1159</v>
      </c>
      <c r="H34" s="197"/>
      <c r="I34" s="195"/>
    </row>
    <row r="35" spans="1:9" ht="21" customHeight="1" thickBot="1">
      <c r="A35" s="28" t="s">
        <v>101</v>
      </c>
      <c r="B35" s="29" t="s">
        <v>196</v>
      </c>
      <c r="D35" s="30"/>
      <c r="E35" s="392"/>
      <c r="F35" s="49" t="s">
        <v>197</v>
      </c>
      <c r="G35" s="64" t="s">
        <v>1160</v>
      </c>
      <c r="H35" s="197"/>
      <c r="I35" s="195"/>
    </row>
    <row r="36" spans="1:9">
      <c r="D36" s="32"/>
      <c r="E36" s="33"/>
      <c r="F36" s="33"/>
      <c r="G36" s="34"/>
      <c r="H36" s="33"/>
      <c r="I36" s="196"/>
    </row>
    <row r="42" spans="1:9">
      <c r="G42" s="35"/>
    </row>
    <row r="49" spans="26:26">
      <c r="Z49" s="37"/>
    </row>
    <row r="50" spans="26:26">
      <c r="Z50" s="37"/>
    </row>
    <row r="51" spans="26:26">
      <c r="Z51" s="37"/>
    </row>
    <row r="52" spans="26:26">
      <c r="Z52" s="37"/>
    </row>
    <row r="53" spans="26:26">
      <c r="Z53" s="37"/>
    </row>
    <row r="54" spans="26:26">
      <c r="Z54" s="37"/>
    </row>
    <row r="55" spans="26:26">
      <c r="Z55" s="37"/>
    </row>
    <row r="56" spans="26:26">
      <c r="Z56" s="37"/>
    </row>
  </sheetData>
  <sheetProtection password="FA9C" sheet="1" objects="1" scenarios="1" formatColumns="0" formatRows="0"/>
  <mergeCells count="14">
    <mergeCell ref="E32:E35"/>
    <mergeCell ref="E26:F26"/>
    <mergeCell ref="E28:E29"/>
    <mergeCell ref="E30:E31"/>
    <mergeCell ref="E27:F27"/>
    <mergeCell ref="E23:E24"/>
    <mergeCell ref="F20:G20"/>
    <mergeCell ref="F21:G21"/>
    <mergeCell ref="G3:H3"/>
    <mergeCell ref="E4:G4"/>
    <mergeCell ref="E6:F6"/>
    <mergeCell ref="E7:F7"/>
    <mergeCell ref="F13:G13"/>
    <mergeCell ref="F15:G15"/>
  </mergeCells>
  <phoneticPr fontId="4" type="noConversion"/>
  <dataValidations count="13">
    <dataValidation type="textLength" allowBlank="1" showInputMessage="1" showErrorMessage="1" promptTitle="Ввод" prompt="7-8 символов" sqref="G24">
      <formula1>7</formula1>
      <formula2>8</formula2>
    </dataValidation>
    <dataValidation type="list" allowBlank="1" showInputMessage="1" showErrorMessage="1" sqref="F11">
      <formula1>logical</formula1>
    </dataValidation>
    <dataValidation type="textLength" operator="equal" allowBlank="1" showInputMessage="1" showErrorMessage="1" promptTitle="Ввод" prompt="9 символов" sqref="F18">
      <formula1>9</formula1>
    </dataValidation>
    <dataValidation type="textLength" allowBlank="1" showInputMessage="1" showErrorMessage="1" promptTitle="Ввод" prompt="10-12 символов" sqref="F17">
      <formula1>10</formula1>
      <formula2>12</formula2>
    </dataValidation>
    <dataValidation type="list" allowBlank="1" showErrorMessage="1" promptTitle="Ввод" prompt="Выберите год из списка" sqref="F9">
      <formula1>year_range</formula1>
    </dataValidation>
    <dataValidation type="list" errorStyle="warning" allowBlank="1" showInputMessage="1" showErrorMessage="1" sqref="G22">
      <formula1>MR_LIST</formula1>
    </dataValidation>
    <dataValidation type="list" allowBlank="1" showInputMessage="1" showErrorMessage="1" promptTitle="Ввод" prompt="Необходимо выбрать значение из списка" sqref="F20:G20">
      <formula1>kind_of_activity</formula1>
    </dataValidation>
    <dataValidation type="list" allowBlank="1" showInputMessage="1" showErrorMessage="1" sqref="H9">
      <formula1>"I квартал,II квартал,III квартал,IV квартал,Год"</formula1>
    </dataValidation>
    <dataValidation type="list" allowBlank="1" showInputMessage="1" showErrorMessage="1" sqref="H11">
      <formula1>"ПЛАН,ФАКТ"</formula1>
    </dataValidation>
    <dataValidation type="list" allowBlank="1" showInputMessage="1" showErrorMessage="1" sqref="H18">
      <formula1>"Да,Нет"</formula1>
    </dataValidation>
    <dataValidation type="list" allowBlank="1" showInputMessage="1" showErrorMessage="1" promptTitle="Ввод" prompt="Необходимо выбрать значение из списка" sqref="F21:G21">
      <formula1>"Отчетность представлена без НДС,Отчетность представлена с учетом освобождения от НДС"</formula1>
    </dataValidation>
    <dataValidation type="list" allowBlank="1" showInputMessage="1" showErrorMessage="1" promptTitle="Ввод" prompt="Необходимо выбрать значение из списка" sqref="H21">
      <formula1>"руб./Гкал,руб./Гкал/ч/мес"</formula1>
    </dataValidation>
    <dataValidation type="list" errorStyle="warning" showInputMessage="1" showErrorMessage="1" errorTitle="Подтверждение!" error="Внимание! Вы ввели МО отсутствующее в списке. Пожалуйста, подтвердите свое действие или выберите МО из списка." sqref="G23">
      <formula1>MO_LIST_5</formula1>
    </dataValidation>
  </dataValidations>
  <pageMargins left="0.75" right="0.75" top="1" bottom="1" header="0.5" footer="0.5"/>
  <pageSetup paperSize="9" scale="62" orientation="portrait" r:id="rId1"/>
  <headerFooter alignWithMargins="0"/>
  <legacyDrawing r:id="rId2"/>
  <controls>
    <control shapeId="4101" r:id="rId3" name="cmdOrganizationChoice"/>
    <control shapeId="4098" r:id="rId4" name="cmdUpdateReestrMO"/>
  </controls>
</worksheet>
</file>

<file path=xl/worksheets/sheet20.xml><?xml version="1.0" encoding="utf-8"?>
<worksheet xmlns="http://schemas.openxmlformats.org/spreadsheetml/2006/main" xmlns:r="http://schemas.openxmlformats.org/officeDocument/2006/relationships">
  <sheetPr codeName="Лист403" enableFormatConditionsCalculation="0">
    <tabColor indexed="23"/>
  </sheetPr>
  <dimension ref="A1"/>
  <sheetViews>
    <sheetView workbookViewId="0">
      <selection activeCell="J29" sqref="J29"/>
    </sheetView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codeName="Лист404" enableFormatConditionsCalculation="0">
    <tabColor indexed="23"/>
  </sheetPr>
  <dimension ref="A1"/>
  <sheetViews>
    <sheetView workbookViewId="0">
      <selection activeCell="K31" sqref="K31"/>
    </sheetView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003">
    <pageSetUpPr fitToPage="1"/>
  </sheetPr>
  <dimension ref="A1:E39"/>
  <sheetViews>
    <sheetView workbookViewId="0">
      <selection activeCell="D3" sqref="D3"/>
    </sheetView>
  </sheetViews>
  <sheetFormatPr defaultRowHeight="11.25"/>
  <cols>
    <col min="1" max="1" width="5.7109375" style="77" customWidth="1"/>
    <col min="2" max="2" width="25.7109375" style="83" customWidth="1"/>
    <col min="3" max="3" width="100.7109375" style="83" customWidth="1"/>
    <col min="4" max="4" width="15.85546875" style="84" bestFit="1" customWidth="1"/>
    <col min="5" max="16384" width="9.140625" style="77"/>
  </cols>
  <sheetData>
    <row r="1" spans="1:5" ht="12" thickBot="1">
      <c r="B1" s="78"/>
      <c r="C1" s="77"/>
    </row>
    <row r="2" spans="1:5" ht="12" thickBot="1">
      <c r="A2" s="79"/>
      <c r="B2" s="80" t="s">
        <v>322</v>
      </c>
      <c r="C2" s="81" t="s">
        <v>323</v>
      </c>
      <c r="D2" s="82" t="s">
        <v>127</v>
      </c>
      <c r="E2" s="79"/>
    </row>
    <row r="3" spans="1:5" ht="35.1" customHeight="1">
      <c r="A3" s="79"/>
      <c r="B3" s="145" t="s">
        <v>222</v>
      </c>
      <c r="C3" s="146" t="str">
        <f>'ТС цены'!$E$10</f>
        <v>Информация о ценах (тарифах) на регулируемые товары и услуги и надбавках к этим ценам (тарифам)</v>
      </c>
      <c r="D3" s="147" t="s">
        <v>324</v>
      </c>
      <c r="E3" s="79"/>
    </row>
    <row r="4" spans="1:5" ht="35.1" customHeight="1">
      <c r="A4" s="79"/>
      <c r="B4" s="89" t="s">
        <v>205</v>
      </c>
      <c r="C4" s="148" t="str">
        <f>'ТС цены (2)'!E10</f>
        <v>Информация о ценах (тарифах) на регулируемые товары и услуги и надбавках к этим ценам (тарифам)</v>
      </c>
      <c r="D4" s="149" t="s">
        <v>324</v>
      </c>
      <c r="E4" s="79"/>
    </row>
    <row r="5" spans="1:5" ht="35.1" customHeight="1">
      <c r="A5" s="79"/>
      <c r="B5" s="150" t="s">
        <v>223</v>
      </c>
      <c r="C5" s="151" t="str">
        <f>'ТС характеристики'!$E$10</f>
        <v>Информация об основных потребительских характеристиках регулируемых товаров и услуг регулируемых организаций и их соответствии государственным и иным утвержденным стандартам качества</v>
      </c>
      <c r="D5" s="149" t="s">
        <v>324</v>
      </c>
      <c r="E5" s="79"/>
    </row>
    <row r="6" spans="1:5" ht="35.1" customHeight="1">
      <c r="B6" s="89" t="s">
        <v>224</v>
      </c>
      <c r="C6" s="148" t="str">
        <f>'ТС инвестиции'!$E$10</f>
        <v>Информация об инвестиционных программах и отчетах об их реализации</v>
      </c>
      <c r="D6" s="149" t="s">
        <v>324</v>
      </c>
    </row>
    <row r="7" spans="1:5" ht="35.1" customHeight="1">
      <c r="A7" s="79"/>
      <c r="B7" s="150" t="s">
        <v>225</v>
      </c>
      <c r="C7" s="151" t="str">
        <f>'ТС доступ'!$E$10</f>
        <v>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 системе теплоснабжения</v>
      </c>
      <c r="D7" s="149" t="s">
        <v>324</v>
      </c>
      <c r="E7" s="79"/>
    </row>
    <row r="8" spans="1:5" ht="35.1" customHeight="1">
      <c r="A8" s="79"/>
      <c r="B8" s="89" t="s">
        <v>226</v>
      </c>
      <c r="C8" s="148" t="str">
        <f>'ТС показатели'!$E$10</f>
        <v>Информация об основных показателях финансово-хозяйственной деятельности регулируемых организаций, включая структуру основных производственных затрат (в части регулируемой деятельности)</v>
      </c>
      <c r="D8" s="149" t="s">
        <v>324</v>
      </c>
      <c r="E8" s="79"/>
    </row>
    <row r="9" spans="1:5" ht="35.1" customHeight="1" thickBot="1">
      <c r="A9" s="79"/>
      <c r="B9" s="152" t="s">
        <v>206</v>
      </c>
      <c r="C9" s="347" t="str">
        <f>'Ссылки на публикации'!E10</f>
        <v>Ссылки на публикации в других источниках</v>
      </c>
      <c r="D9" s="153" t="s">
        <v>324</v>
      </c>
      <c r="E9" s="79"/>
    </row>
    <row r="10" spans="1:5" ht="24" customHeight="1">
      <c r="A10" s="79"/>
      <c r="B10" s="90"/>
      <c r="C10" s="90"/>
      <c r="D10" s="91"/>
      <c r="E10" s="79"/>
    </row>
    <row r="11" spans="1:5" ht="24" customHeight="1">
      <c r="A11" s="79"/>
      <c r="B11" s="90"/>
      <c r="C11" s="90"/>
      <c r="D11" s="91"/>
      <c r="E11" s="79"/>
    </row>
    <row r="12" spans="1:5" ht="24" customHeight="1">
      <c r="A12" s="79"/>
      <c r="B12" s="90"/>
      <c r="C12" s="90"/>
      <c r="D12" s="91"/>
      <c r="E12" s="79"/>
    </row>
    <row r="13" spans="1:5" ht="24" customHeight="1">
      <c r="A13" s="79"/>
      <c r="B13" s="90"/>
      <c r="C13" s="90"/>
      <c r="D13" s="91"/>
      <c r="E13" s="79"/>
    </row>
    <row r="14" spans="1:5" ht="24" customHeight="1">
      <c r="A14" s="79"/>
      <c r="B14" s="90"/>
      <c r="C14" s="90"/>
      <c r="D14" s="91"/>
      <c r="E14" s="79"/>
    </row>
    <row r="15" spans="1:5" ht="24" customHeight="1">
      <c r="A15" s="79"/>
      <c r="B15" s="90"/>
      <c r="C15" s="90"/>
      <c r="D15" s="91"/>
      <c r="E15" s="79"/>
    </row>
    <row r="16" spans="1:5" ht="24" customHeight="1">
      <c r="B16" s="90"/>
      <c r="C16" s="90"/>
      <c r="D16" s="91"/>
    </row>
    <row r="17" spans="1:5" ht="24" customHeight="1">
      <c r="A17" s="79"/>
      <c r="B17" s="90"/>
      <c r="C17" s="90"/>
      <c r="D17" s="91"/>
      <c r="E17" s="79"/>
    </row>
    <row r="18" spans="1:5" ht="24" customHeight="1">
      <c r="B18" s="90"/>
      <c r="C18" s="90"/>
      <c r="D18" s="91"/>
    </row>
    <row r="19" spans="1:5" ht="24" customHeight="1">
      <c r="B19" s="90"/>
      <c r="C19" s="90"/>
      <c r="D19" s="91"/>
    </row>
    <row r="20" spans="1:5" ht="24" customHeight="1">
      <c r="B20" s="90"/>
      <c r="C20" s="90"/>
      <c r="D20" s="91"/>
    </row>
    <row r="21" spans="1:5" ht="24" customHeight="1">
      <c r="B21" s="90"/>
      <c r="C21" s="90"/>
      <c r="D21" s="91"/>
    </row>
    <row r="22" spans="1:5" ht="24" customHeight="1">
      <c r="B22" s="90"/>
      <c r="C22" s="90"/>
      <c r="D22" s="91"/>
    </row>
    <row r="23" spans="1:5" ht="24" customHeight="1">
      <c r="B23" s="90"/>
      <c r="C23" s="90"/>
      <c r="D23" s="91"/>
    </row>
    <row r="24" spans="1:5" ht="24" customHeight="1">
      <c r="B24" s="90"/>
      <c r="C24" s="90"/>
      <c r="D24" s="91"/>
    </row>
    <row r="25" spans="1:5" ht="24" customHeight="1">
      <c r="B25" s="90"/>
      <c r="C25" s="90"/>
      <c r="D25" s="91"/>
    </row>
    <row r="26" spans="1:5" ht="24" customHeight="1">
      <c r="B26" s="90"/>
      <c r="C26" s="90"/>
      <c r="D26" s="91"/>
    </row>
    <row r="27" spans="1:5" ht="24" customHeight="1">
      <c r="B27" s="90"/>
      <c r="C27" s="90"/>
      <c r="D27" s="91"/>
    </row>
    <row r="28" spans="1:5" ht="24" customHeight="1">
      <c r="B28" s="90"/>
      <c r="C28" s="90"/>
      <c r="D28" s="91"/>
    </row>
    <row r="29" spans="1:5" ht="24" customHeight="1">
      <c r="B29" s="90"/>
      <c r="C29" s="90"/>
      <c r="D29" s="91"/>
    </row>
    <row r="30" spans="1:5" ht="24" customHeight="1">
      <c r="B30" s="90"/>
      <c r="C30" s="90"/>
      <c r="D30" s="91"/>
    </row>
    <row r="31" spans="1:5" ht="24" customHeight="1">
      <c r="B31" s="90"/>
      <c r="C31" s="90"/>
      <c r="D31" s="91"/>
    </row>
    <row r="32" spans="1:5" ht="24" customHeight="1">
      <c r="B32" s="90"/>
      <c r="C32" s="90"/>
      <c r="D32" s="91"/>
    </row>
    <row r="33" spans="2:4" ht="24" customHeight="1">
      <c r="B33" s="90"/>
      <c r="C33" s="90"/>
      <c r="D33" s="91"/>
    </row>
    <row r="34" spans="2:4" ht="24" customHeight="1">
      <c r="B34" s="90"/>
      <c r="C34" s="90"/>
      <c r="D34" s="91"/>
    </row>
    <row r="35" spans="2:4" ht="24" customHeight="1">
      <c r="B35" s="90"/>
      <c r="C35" s="90"/>
      <c r="D35" s="91"/>
    </row>
    <row r="36" spans="2:4" ht="24" customHeight="1">
      <c r="B36" s="90"/>
      <c r="C36" s="90"/>
      <c r="D36" s="91"/>
    </row>
    <row r="37" spans="2:4" ht="24" customHeight="1">
      <c r="B37" s="90"/>
      <c r="C37" s="90"/>
      <c r="D37" s="91"/>
    </row>
    <row r="38" spans="2:4" ht="24" customHeight="1">
      <c r="B38" s="90"/>
      <c r="C38" s="90"/>
      <c r="D38" s="91"/>
    </row>
    <row r="39" spans="2:4" ht="24" customHeight="1">
      <c r="B39" s="77"/>
      <c r="C39" s="77"/>
    </row>
  </sheetData>
  <sheetProtection password="FA9C" sheet="1" objects="1" scenarios="1" formatColumns="0" formatRows="0"/>
  <phoneticPr fontId="51" type="noConversion"/>
  <hyperlinks>
    <hyperlink ref="D3" location="'ТС цены'!A1" tooltip="Нажмите для перехода на лист" display="Перейти на лист"/>
    <hyperlink ref="D5" location="'ТС характеристики'!A1" tooltip="Нажмите для перехода на лист" display="Перейти на лист"/>
    <hyperlink ref="D6" location="'ТС инвестиции'!A1" tooltip="Нажмите для перехода на лист" display="Перейти на лист"/>
    <hyperlink ref="D7" location="'ТС доступ'!A1" tooltip="Нажмите для перехода на лист" display="Перейти на лист"/>
    <hyperlink ref="D8" location="'ТС показатели'!A1" tooltip="Нажмите для перехода на лист" display="Перейти на лист"/>
    <hyperlink ref="D4" location="'ТС цены (2)'!A1" tooltip="Нажмите для перехода на лист" display="Перейти на лист"/>
    <hyperlink ref="D9" location="'Ссылки на публикации'!A1" tooltip="Нажмите для перехода на лист" display="Перейти на лист"/>
  </hyperlinks>
  <pageMargins left="0.75" right="0.75" top="1" bottom="1" header="0.5" footer="0.5"/>
  <pageSetup paperSize="9" scale="8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101">
    <pageSetUpPr fitToPage="1"/>
  </sheetPr>
  <dimension ref="A1:AJ33"/>
  <sheetViews>
    <sheetView topLeftCell="D9" workbookViewId="0">
      <pane xSplit="18765" topLeftCell="U1"/>
      <selection activeCell="H22" sqref="H22"/>
      <selection pane="topRight" activeCell="U9" sqref="U9"/>
    </sheetView>
  </sheetViews>
  <sheetFormatPr defaultRowHeight="11.25"/>
  <cols>
    <col min="1" max="2" width="9.140625" style="90" hidden="1" customWidth="1"/>
    <col min="3" max="3" width="2.7109375" style="90" customWidth="1"/>
    <col min="4" max="4" width="24.140625" style="90" customWidth="1"/>
    <col min="5" max="5" width="6.85546875" style="90" customWidth="1"/>
    <col min="6" max="6" width="50.7109375" style="90" customWidth="1"/>
    <col min="7" max="7" width="22.140625" style="90" customWidth="1"/>
    <col min="8" max="8" width="20.7109375" style="90" customWidth="1"/>
    <col min="9" max="10" width="20.7109375" style="90" hidden="1" customWidth="1"/>
    <col min="11" max="11" width="21.7109375" style="90" customWidth="1"/>
    <col min="12" max="13" width="25.140625" style="90" hidden="1" customWidth="1"/>
    <col min="14" max="14" width="19.85546875" style="90" customWidth="1"/>
    <col min="15" max="16" width="24.28515625" style="90" hidden="1" customWidth="1"/>
    <col min="17" max="17" width="19.42578125" style="90" customWidth="1"/>
    <col min="18" max="18" width="23.28515625" style="90" hidden="1" customWidth="1"/>
    <col min="19" max="19" width="23.7109375" style="90" hidden="1" customWidth="1"/>
    <col min="20" max="20" width="12.5703125" style="90" customWidth="1"/>
    <col min="21" max="21" width="20.5703125" style="90" customWidth="1"/>
    <col min="22" max="22" width="18.85546875" style="90" customWidth="1"/>
    <col min="23" max="23" width="30" style="90" customWidth="1"/>
    <col min="24" max="24" width="18.5703125" style="90" customWidth="1"/>
    <col min="25" max="25" width="3.140625" style="90" customWidth="1"/>
    <col min="26" max="16384" width="9.140625" style="90"/>
  </cols>
  <sheetData>
    <row r="1" spans="1:36" hidden="1"/>
    <row r="2" spans="1:36" hidden="1"/>
    <row r="3" spans="1:36" hidden="1"/>
    <row r="4" spans="1:36" hidden="1"/>
    <row r="5" spans="1:36" hidden="1"/>
    <row r="6" spans="1:36" hidden="1"/>
    <row r="8" spans="1:36">
      <c r="D8" s="92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4"/>
      <c r="Q8" s="93"/>
      <c r="R8" s="93"/>
      <c r="S8" s="93"/>
      <c r="T8" s="93"/>
      <c r="U8" s="93"/>
      <c r="V8" s="93"/>
      <c r="W8" s="93"/>
      <c r="X8" s="93"/>
      <c r="Y8" s="94"/>
    </row>
    <row r="9" spans="1:36" ht="12.75" customHeight="1">
      <c r="D9" s="95"/>
      <c r="E9" s="96"/>
      <c r="F9" s="203" t="s">
        <v>325</v>
      </c>
      <c r="G9" s="203"/>
      <c r="H9" s="203"/>
      <c r="I9" s="203"/>
      <c r="J9" s="203"/>
      <c r="K9" s="203"/>
      <c r="L9" s="203"/>
      <c r="M9" s="278"/>
      <c r="N9" s="278"/>
      <c r="O9" s="96"/>
      <c r="P9" s="97"/>
      <c r="Q9" s="96"/>
      <c r="R9" s="96"/>
      <c r="S9" s="96"/>
      <c r="T9" s="96"/>
      <c r="U9" s="96"/>
      <c r="V9" s="96"/>
      <c r="W9" s="96"/>
      <c r="X9" s="96"/>
      <c r="Y9" s="275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</row>
    <row r="10" spans="1:36" ht="30.75" customHeight="1">
      <c r="C10" s="100"/>
      <c r="D10" s="101"/>
      <c r="E10" s="403" t="s">
        <v>349</v>
      </c>
      <c r="F10" s="404"/>
      <c r="G10" s="404"/>
      <c r="H10" s="404"/>
      <c r="I10" s="404"/>
      <c r="J10" s="404"/>
      <c r="K10" s="404"/>
      <c r="L10" s="404"/>
      <c r="M10" s="404"/>
      <c r="N10" s="404"/>
      <c r="O10" s="404"/>
      <c r="P10" s="404"/>
      <c r="Q10" s="404"/>
      <c r="R10" s="404"/>
      <c r="S10" s="404"/>
      <c r="T10" s="404"/>
      <c r="U10" s="404"/>
      <c r="V10" s="404"/>
      <c r="W10" s="404"/>
      <c r="X10" s="405"/>
      <c r="Y10" s="276"/>
      <c r="Z10" s="104"/>
      <c r="AA10" s="104"/>
      <c r="AB10" s="104"/>
      <c r="AC10" s="104"/>
      <c r="AD10" s="104"/>
      <c r="AE10" s="104"/>
      <c r="AF10" s="104"/>
    </row>
    <row r="11" spans="1:36" ht="12.75" customHeight="1" thickBot="1">
      <c r="C11" s="100"/>
      <c r="D11" s="101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277"/>
      <c r="P11" s="97"/>
      <c r="Q11" s="96"/>
      <c r="R11" s="96"/>
      <c r="S11" s="96"/>
      <c r="T11" s="96"/>
      <c r="U11" s="96"/>
      <c r="V11" s="96"/>
      <c r="W11" s="96"/>
      <c r="X11" s="96"/>
      <c r="Y11" s="276"/>
      <c r="Z11" s="104"/>
      <c r="AA11" s="104"/>
      <c r="AB11" s="104"/>
      <c r="AC11" s="104"/>
      <c r="AD11" s="104"/>
      <c r="AE11" s="104"/>
      <c r="AF11" s="104"/>
    </row>
    <row r="12" spans="1:36" ht="22.5" customHeight="1">
      <c r="A12" s="285"/>
      <c r="B12" s="285"/>
      <c r="C12" s="285"/>
      <c r="D12" s="286"/>
      <c r="E12" s="408" t="s">
        <v>26</v>
      </c>
      <c r="F12" s="420" t="s">
        <v>1</v>
      </c>
      <c r="G12" s="421"/>
      <c r="H12" s="412" t="s">
        <v>456</v>
      </c>
      <c r="I12" s="418"/>
      <c r="J12" s="419"/>
      <c r="K12" s="411" t="s">
        <v>457</v>
      </c>
      <c r="L12" s="411"/>
      <c r="M12" s="411"/>
      <c r="N12" s="411" t="s">
        <v>458</v>
      </c>
      <c r="O12" s="411"/>
      <c r="P12" s="411"/>
      <c r="Q12" s="412" t="s">
        <v>459</v>
      </c>
      <c r="R12" s="413"/>
      <c r="S12" s="414"/>
      <c r="T12" s="397" t="s">
        <v>219</v>
      </c>
      <c r="U12" s="397" t="s">
        <v>220</v>
      </c>
      <c r="V12" s="397" t="s">
        <v>199</v>
      </c>
      <c r="W12" s="397" t="s">
        <v>200</v>
      </c>
      <c r="X12" s="400" t="s">
        <v>343</v>
      </c>
      <c r="Y12" s="97"/>
      <c r="Z12" s="104"/>
      <c r="AA12" s="104"/>
      <c r="AB12" s="104"/>
      <c r="AC12" s="104"/>
      <c r="AD12" s="104"/>
      <c r="AE12" s="104"/>
      <c r="AF12" s="104"/>
      <c r="AG12" s="104"/>
    </row>
    <row r="13" spans="1:36" ht="12.75" customHeight="1">
      <c r="A13" s="285"/>
      <c r="B13" s="285"/>
      <c r="C13" s="285"/>
      <c r="D13" s="286"/>
      <c r="E13" s="409"/>
      <c r="F13" s="422"/>
      <c r="G13" s="423"/>
      <c r="H13" s="415" t="s">
        <v>460</v>
      </c>
      <c r="I13" s="415" t="s">
        <v>461</v>
      </c>
      <c r="J13" s="415"/>
      <c r="K13" s="415" t="s">
        <v>460</v>
      </c>
      <c r="L13" s="415" t="s">
        <v>461</v>
      </c>
      <c r="M13" s="415"/>
      <c r="N13" s="415" t="s">
        <v>460</v>
      </c>
      <c r="O13" s="415" t="s">
        <v>461</v>
      </c>
      <c r="P13" s="415"/>
      <c r="Q13" s="415" t="s">
        <v>460</v>
      </c>
      <c r="R13" s="415" t="s">
        <v>461</v>
      </c>
      <c r="S13" s="417"/>
      <c r="T13" s="398"/>
      <c r="U13" s="398"/>
      <c r="V13" s="398"/>
      <c r="W13" s="398"/>
      <c r="X13" s="401"/>
      <c r="Y13" s="97"/>
      <c r="Z13" s="104"/>
      <c r="AA13" s="104"/>
      <c r="AB13" s="104"/>
      <c r="AC13" s="104"/>
      <c r="AD13" s="104"/>
      <c r="AE13" s="104"/>
      <c r="AF13" s="104"/>
      <c r="AG13" s="104"/>
    </row>
    <row r="14" spans="1:36" ht="34.5" thickBot="1">
      <c r="A14" s="285"/>
      <c r="B14" s="285"/>
      <c r="C14" s="285"/>
      <c r="D14" s="286"/>
      <c r="E14" s="410"/>
      <c r="F14" s="422"/>
      <c r="G14" s="423"/>
      <c r="H14" s="416"/>
      <c r="I14" s="353" t="s">
        <v>4</v>
      </c>
      <c r="J14" s="354" t="s">
        <v>3</v>
      </c>
      <c r="K14" s="416"/>
      <c r="L14" s="353" t="s">
        <v>4</v>
      </c>
      <c r="M14" s="354" t="s">
        <v>3</v>
      </c>
      <c r="N14" s="416"/>
      <c r="O14" s="353" t="s">
        <v>4</v>
      </c>
      <c r="P14" s="354" t="s">
        <v>3</v>
      </c>
      <c r="Q14" s="416"/>
      <c r="R14" s="353" t="s">
        <v>4</v>
      </c>
      <c r="S14" s="354" t="s">
        <v>3</v>
      </c>
      <c r="T14" s="399"/>
      <c r="U14" s="399"/>
      <c r="V14" s="399"/>
      <c r="W14" s="399"/>
      <c r="X14" s="402"/>
      <c r="Y14" s="97"/>
      <c r="Z14" s="104"/>
      <c r="AA14" s="104"/>
      <c r="AB14" s="104"/>
      <c r="AC14" s="104"/>
      <c r="AD14" s="104"/>
      <c r="AE14" s="104"/>
      <c r="AF14" s="104"/>
      <c r="AG14" s="104"/>
    </row>
    <row r="15" spans="1:36" ht="12.75" customHeight="1" thickBot="1">
      <c r="A15" s="285"/>
      <c r="B15" s="285"/>
      <c r="C15" s="285"/>
      <c r="D15" s="286"/>
      <c r="E15" s="308">
        <v>1</v>
      </c>
      <c r="F15" s="406">
        <v>2</v>
      </c>
      <c r="G15" s="407"/>
      <c r="H15" s="309">
        <v>3</v>
      </c>
      <c r="I15" s="309">
        <v>4</v>
      </c>
      <c r="J15" s="309">
        <v>5</v>
      </c>
      <c r="K15" s="309">
        <v>6</v>
      </c>
      <c r="L15" s="309">
        <v>7</v>
      </c>
      <c r="M15" s="309">
        <v>8</v>
      </c>
      <c r="N15" s="309">
        <v>9</v>
      </c>
      <c r="O15" s="309">
        <v>10</v>
      </c>
      <c r="P15" s="309">
        <v>11</v>
      </c>
      <c r="Q15" s="309">
        <v>12</v>
      </c>
      <c r="R15" s="309">
        <v>13</v>
      </c>
      <c r="S15" s="309">
        <v>14</v>
      </c>
      <c r="T15" s="309">
        <v>15</v>
      </c>
      <c r="U15" s="309">
        <v>16</v>
      </c>
      <c r="V15" s="309">
        <v>17</v>
      </c>
      <c r="W15" s="309">
        <v>18</v>
      </c>
      <c r="X15" s="310">
        <v>19</v>
      </c>
      <c r="Y15" s="97"/>
      <c r="Z15" s="104"/>
      <c r="AA15" s="104"/>
      <c r="AB15" s="104"/>
      <c r="AC15" s="104"/>
      <c r="AD15" s="104"/>
      <c r="AE15" s="104"/>
      <c r="AF15" s="104"/>
      <c r="AG15" s="104"/>
    </row>
    <row r="16" spans="1:36" ht="23.25" customHeight="1">
      <c r="A16" s="285"/>
      <c r="B16" s="285"/>
      <c r="C16" s="285"/>
      <c r="D16" s="286"/>
      <c r="E16" s="352" t="s">
        <v>355</v>
      </c>
      <c r="F16" s="426" t="s">
        <v>0</v>
      </c>
      <c r="G16" s="282" t="s">
        <v>452</v>
      </c>
      <c r="H16" s="279">
        <v>850.28</v>
      </c>
      <c r="I16" s="279"/>
      <c r="J16" s="279"/>
      <c r="K16" s="279">
        <v>850.28</v>
      </c>
      <c r="L16" s="279"/>
      <c r="M16" s="279"/>
      <c r="N16" s="279"/>
      <c r="O16" s="279"/>
      <c r="P16" s="279"/>
      <c r="Q16" s="279">
        <v>850.28</v>
      </c>
      <c r="R16" s="279"/>
      <c r="S16" s="280"/>
      <c r="T16" s="304">
        <v>40544</v>
      </c>
      <c r="U16" s="200"/>
      <c r="V16" s="201" t="s">
        <v>1163</v>
      </c>
      <c r="W16" s="202" t="s">
        <v>1162</v>
      </c>
      <c r="X16" s="199"/>
      <c r="Y16" s="97"/>
      <c r="Z16" s="104"/>
      <c r="AA16" s="104"/>
      <c r="AB16" s="104"/>
      <c r="AC16" s="104"/>
      <c r="AD16" s="104"/>
      <c r="AE16" s="104"/>
      <c r="AF16" s="104"/>
      <c r="AG16" s="104"/>
    </row>
    <row r="17" spans="1:33" ht="12.75" customHeight="1">
      <c r="A17" s="285"/>
      <c r="B17" s="285"/>
      <c r="C17" s="285"/>
      <c r="D17" s="286"/>
      <c r="E17" s="287" t="s">
        <v>356</v>
      </c>
      <c r="F17" s="427"/>
      <c r="G17" s="282" t="s">
        <v>453</v>
      </c>
      <c r="H17" s="302"/>
      <c r="I17" s="302"/>
      <c r="J17" s="302"/>
      <c r="K17" s="302"/>
      <c r="L17" s="302"/>
      <c r="M17" s="302"/>
      <c r="N17" s="302"/>
      <c r="O17" s="302"/>
      <c r="P17" s="302"/>
      <c r="Q17" s="302"/>
      <c r="R17" s="302"/>
      <c r="S17" s="303"/>
      <c r="T17" s="304"/>
      <c r="U17" s="304"/>
      <c r="V17" s="305"/>
      <c r="W17" s="306"/>
      <c r="X17" s="307"/>
      <c r="Y17" s="97"/>
      <c r="Z17" s="104"/>
      <c r="AA17" s="104"/>
      <c r="AB17" s="104"/>
      <c r="AC17" s="104"/>
      <c r="AD17" s="104"/>
      <c r="AE17" s="104"/>
      <c r="AF17" s="104"/>
      <c r="AG17" s="104"/>
    </row>
    <row r="18" spans="1:33" ht="23.25" customHeight="1">
      <c r="A18" s="285"/>
      <c r="B18" s="285"/>
      <c r="C18" s="285"/>
      <c r="D18" s="286"/>
      <c r="E18" s="287" t="s">
        <v>357</v>
      </c>
      <c r="F18" s="425" t="s">
        <v>451</v>
      </c>
      <c r="G18" s="282" t="s">
        <v>452</v>
      </c>
      <c r="H18" s="279">
        <v>850.28</v>
      </c>
      <c r="I18" s="279"/>
      <c r="J18" s="279"/>
      <c r="K18" s="279">
        <v>850.28</v>
      </c>
      <c r="L18" s="279"/>
      <c r="M18" s="279"/>
      <c r="N18" s="279"/>
      <c r="O18" s="279"/>
      <c r="P18" s="279"/>
      <c r="Q18" s="279">
        <v>850.28</v>
      </c>
      <c r="R18" s="279"/>
      <c r="S18" s="280"/>
      <c r="T18" s="304">
        <v>40544</v>
      </c>
      <c r="U18" s="200"/>
      <c r="V18" s="201" t="s">
        <v>1163</v>
      </c>
      <c r="W18" s="202" t="s">
        <v>1162</v>
      </c>
      <c r="X18" s="199"/>
      <c r="Y18" s="97"/>
      <c r="Z18" s="104"/>
      <c r="AA18" s="104"/>
      <c r="AB18" s="104"/>
      <c r="AC18" s="104"/>
      <c r="AD18" s="104"/>
      <c r="AE18" s="104"/>
      <c r="AF18" s="104"/>
      <c r="AG18" s="104"/>
    </row>
    <row r="19" spans="1:33" ht="25.5" customHeight="1">
      <c r="A19" s="285"/>
      <c r="B19" s="285"/>
      <c r="C19" s="285"/>
      <c r="D19" s="286"/>
      <c r="E19" s="287" t="s">
        <v>358</v>
      </c>
      <c r="F19" s="425"/>
      <c r="G19" s="282" t="s">
        <v>453</v>
      </c>
      <c r="H19" s="279"/>
      <c r="I19" s="279"/>
      <c r="J19" s="279"/>
      <c r="K19" s="279"/>
      <c r="L19" s="279"/>
      <c r="M19" s="279"/>
      <c r="N19" s="279"/>
      <c r="O19" s="279"/>
      <c r="P19" s="279"/>
      <c r="Q19" s="302"/>
      <c r="R19" s="279"/>
      <c r="S19" s="280"/>
      <c r="T19" s="304"/>
      <c r="U19" s="200"/>
      <c r="V19" s="201"/>
      <c r="W19" s="202"/>
      <c r="X19" s="199"/>
      <c r="Y19" s="97"/>
      <c r="Z19" s="104"/>
      <c r="AA19" s="104"/>
      <c r="AB19" s="104"/>
      <c r="AC19" s="104"/>
      <c r="AD19" s="104"/>
      <c r="AE19" s="104"/>
      <c r="AF19" s="104"/>
      <c r="AG19" s="104"/>
    </row>
    <row r="20" spans="1:33" ht="12.75" customHeight="1">
      <c r="A20" s="285"/>
      <c r="B20" s="285"/>
      <c r="C20" s="285"/>
      <c r="D20" s="286"/>
      <c r="E20" s="287" t="s">
        <v>359</v>
      </c>
      <c r="F20" s="425" t="s">
        <v>454</v>
      </c>
      <c r="G20" s="282" t="s">
        <v>452</v>
      </c>
      <c r="H20" s="279"/>
      <c r="I20" s="279"/>
      <c r="J20" s="279"/>
      <c r="K20" s="279"/>
      <c r="L20" s="279"/>
      <c r="M20" s="279"/>
      <c r="N20" s="279"/>
      <c r="O20" s="279"/>
      <c r="P20" s="279"/>
      <c r="Q20" s="279"/>
      <c r="R20" s="279"/>
      <c r="S20" s="280"/>
      <c r="T20" s="200"/>
      <c r="U20" s="200"/>
      <c r="V20" s="201"/>
      <c r="W20" s="202"/>
      <c r="X20" s="199"/>
      <c r="Y20" s="97"/>
      <c r="Z20" s="104"/>
      <c r="AA20" s="104"/>
      <c r="AB20" s="104"/>
      <c r="AC20" s="104"/>
      <c r="AD20" s="104"/>
      <c r="AE20" s="104"/>
      <c r="AF20" s="104"/>
      <c r="AG20" s="104"/>
    </row>
    <row r="21" spans="1:33" ht="12.75" customHeight="1">
      <c r="A21" s="285"/>
      <c r="B21" s="285"/>
      <c r="C21" s="285"/>
      <c r="D21" s="286"/>
      <c r="E21" s="287" t="s">
        <v>360</v>
      </c>
      <c r="F21" s="425"/>
      <c r="G21" s="282" t="s">
        <v>453</v>
      </c>
      <c r="H21" s="279"/>
      <c r="I21" s="279"/>
      <c r="J21" s="279"/>
      <c r="K21" s="279"/>
      <c r="L21" s="279"/>
      <c r="M21" s="279"/>
      <c r="N21" s="279"/>
      <c r="O21" s="279"/>
      <c r="P21" s="279"/>
      <c r="Q21" s="279"/>
      <c r="R21" s="279"/>
      <c r="S21" s="280"/>
      <c r="T21" s="200"/>
      <c r="U21" s="200"/>
      <c r="V21" s="201"/>
      <c r="W21" s="202"/>
      <c r="X21" s="199"/>
      <c r="Y21" s="97"/>
      <c r="Z21" s="104"/>
      <c r="AA21" s="104"/>
      <c r="AB21" s="104"/>
      <c r="AC21" s="104"/>
      <c r="AD21" s="104"/>
      <c r="AE21" s="104"/>
      <c r="AF21" s="104"/>
      <c r="AG21" s="104"/>
    </row>
    <row r="22" spans="1:33" ht="12.75" customHeight="1">
      <c r="A22" s="285"/>
      <c r="B22" s="285"/>
      <c r="C22" s="285"/>
      <c r="D22" s="286"/>
      <c r="E22" s="287" t="s">
        <v>326</v>
      </c>
      <c r="F22" s="424" t="s">
        <v>466</v>
      </c>
      <c r="G22" s="282" t="s">
        <v>452</v>
      </c>
      <c r="H22" s="279"/>
      <c r="I22" s="279"/>
      <c r="J22" s="279"/>
      <c r="K22" s="279"/>
      <c r="L22" s="279"/>
      <c r="M22" s="279"/>
      <c r="N22" s="279"/>
      <c r="O22" s="279"/>
      <c r="P22" s="279"/>
      <c r="Q22" s="279"/>
      <c r="R22" s="279"/>
      <c r="S22" s="280"/>
      <c r="T22" s="200"/>
      <c r="U22" s="200"/>
      <c r="V22" s="201"/>
      <c r="W22" s="202"/>
      <c r="X22" s="199"/>
      <c r="Y22" s="97"/>
      <c r="Z22" s="104"/>
      <c r="AA22" s="104"/>
      <c r="AB22" s="104"/>
      <c r="AC22" s="104"/>
      <c r="AD22" s="104"/>
      <c r="AE22" s="104"/>
      <c r="AF22" s="104"/>
      <c r="AG22" s="104"/>
    </row>
    <row r="23" spans="1:33" ht="12.75" customHeight="1">
      <c r="A23" s="285"/>
      <c r="B23" s="285"/>
      <c r="C23" s="285"/>
      <c r="D23" s="286"/>
      <c r="E23" s="287" t="s">
        <v>47</v>
      </c>
      <c r="F23" s="424"/>
      <c r="G23" s="282" t="s">
        <v>453</v>
      </c>
      <c r="H23" s="279"/>
      <c r="I23" s="279"/>
      <c r="J23" s="279"/>
      <c r="K23" s="279"/>
      <c r="L23" s="279"/>
      <c r="M23" s="279"/>
      <c r="N23" s="279"/>
      <c r="O23" s="279"/>
      <c r="P23" s="279"/>
      <c r="Q23" s="279"/>
      <c r="R23" s="279"/>
      <c r="S23" s="280"/>
      <c r="T23" s="200"/>
      <c r="U23" s="200"/>
      <c r="V23" s="201"/>
      <c r="W23" s="202"/>
      <c r="X23" s="199"/>
      <c r="Y23" s="97"/>
      <c r="Z23" s="104"/>
      <c r="AA23" s="104"/>
      <c r="AB23" s="104"/>
      <c r="AC23" s="104"/>
      <c r="AD23" s="104"/>
      <c r="AE23" s="104"/>
      <c r="AF23" s="104"/>
      <c r="AG23" s="104"/>
    </row>
    <row r="24" spans="1:33" ht="12.75" customHeight="1">
      <c r="A24" s="285"/>
      <c r="B24" s="285"/>
      <c r="C24" s="285"/>
      <c r="D24" s="286"/>
      <c r="E24" s="287" t="s">
        <v>309</v>
      </c>
      <c r="F24" s="424" t="s">
        <v>467</v>
      </c>
      <c r="G24" s="282" t="s">
        <v>452</v>
      </c>
      <c r="H24" s="279"/>
      <c r="I24" s="279"/>
      <c r="J24" s="279"/>
      <c r="K24" s="279"/>
      <c r="L24" s="279"/>
      <c r="M24" s="279"/>
      <c r="N24" s="279"/>
      <c r="O24" s="279"/>
      <c r="P24" s="279"/>
      <c r="Q24" s="279"/>
      <c r="R24" s="279"/>
      <c r="S24" s="280"/>
      <c r="T24" s="200"/>
      <c r="U24" s="200"/>
      <c r="V24" s="201"/>
      <c r="W24" s="202"/>
      <c r="X24" s="199"/>
      <c r="Y24" s="97"/>
      <c r="Z24" s="104"/>
      <c r="AA24" s="104"/>
      <c r="AB24" s="104"/>
      <c r="AC24" s="104"/>
      <c r="AD24" s="104"/>
      <c r="AE24" s="104"/>
      <c r="AF24" s="104"/>
      <c r="AG24" s="104"/>
    </row>
    <row r="25" spans="1:33" ht="12.75" customHeight="1">
      <c r="A25" s="285"/>
      <c r="B25" s="285"/>
      <c r="C25" s="285"/>
      <c r="D25" s="286"/>
      <c r="E25" s="287" t="s">
        <v>310</v>
      </c>
      <c r="F25" s="424"/>
      <c r="G25" s="282" t="s">
        <v>453</v>
      </c>
      <c r="H25" s="279"/>
      <c r="I25" s="279"/>
      <c r="J25" s="279"/>
      <c r="K25" s="279"/>
      <c r="L25" s="279"/>
      <c r="M25" s="279"/>
      <c r="N25" s="279"/>
      <c r="O25" s="279"/>
      <c r="P25" s="279"/>
      <c r="Q25" s="279"/>
      <c r="R25" s="279"/>
      <c r="S25" s="280"/>
      <c r="T25" s="200"/>
      <c r="U25" s="200"/>
      <c r="V25" s="201"/>
      <c r="W25" s="202"/>
      <c r="X25" s="199"/>
      <c r="Y25" s="97"/>
      <c r="Z25" s="104"/>
      <c r="AA25" s="104"/>
      <c r="AB25" s="104"/>
      <c r="AC25" s="104"/>
      <c r="AD25" s="104"/>
      <c r="AE25" s="104"/>
      <c r="AF25" s="104"/>
      <c r="AG25" s="104"/>
    </row>
    <row r="26" spans="1:33" ht="12.75" customHeight="1">
      <c r="A26" s="285"/>
      <c r="B26" s="285"/>
      <c r="C26" s="285"/>
      <c r="D26" s="286"/>
      <c r="E26" s="287" t="s">
        <v>361</v>
      </c>
      <c r="F26" s="424" t="s">
        <v>468</v>
      </c>
      <c r="G26" s="282" t="s">
        <v>452</v>
      </c>
      <c r="H26" s="279"/>
      <c r="I26" s="279"/>
      <c r="J26" s="279"/>
      <c r="K26" s="279"/>
      <c r="L26" s="279"/>
      <c r="M26" s="279"/>
      <c r="N26" s="279"/>
      <c r="O26" s="279"/>
      <c r="P26" s="279"/>
      <c r="Q26" s="279"/>
      <c r="R26" s="279"/>
      <c r="S26" s="280"/>
      <c r="T26" s="200"/>
      <c r="U26" s="200"/>
      <c r="V26" s="201"/>
      <c r="W26" s="202"/>
      <c r="X26" s="199"/>
      <c r="Y26" s="97"/>
      <c r="Z26" s="104"/>
      <c r="AA26" s="104"/>
      <c r="AB26" s="104"/>
      <c r="AC26" s="104"/>
      <c r="AD26" s="104"/>
      <c r="AE26" s="104"/>
      <c r="AF26" s="104"/>
      <c r="AG26" s="104"/>
    </row>
    <row r="27" spans="1:33" ht="12.75" customHeight="1">
      <c r="A27" s="285"/>
      <c r="B27" s="285"/>
      <c r="C27" s="285"/>
      <c r="D27" s="286"/>
      <c r="E27" s="287" t="s">
        <v>362</v>
      </c>
      <c r="F27" s="424"/>
      <c r="G27" s="282" t="s">
        <v>453</v>
      </c>
      <c r="H27" s="279"/>
      <c r="I27" s="279"/>
      <c r="J27" s="279"/>
      <c r="K27" s="279"/>
      <c r="L27" s="279"/>
      <c r="M27" s="279"/>
      <c r="N27" s="279"/>
      <c r="O27" s="279"/>
      <c r="P27" s="279"/>
      <c r="Q27" s="279"/>
      <c r="R27" s="279"/>
      <c r="S27" s="280"/>
      <c r="T27" s="200"/>
      <c r="U27" s="200"/>
      <c r="V27" s="201"/>
      <c r="W27" s="202"/>
      <c r="X27" s="199"/>
      <c r="Y27" s="97"/>
      <c r="Z27" s="104"/>
      <c r="AA27" s="104"/>
      <c r="AB27" s="104"/>
      <c r="AC27" s="104"/>
      <c r="AD27" s="104"/>
      <c r="AE27" s="104"/>
      <c r="AF27" s="104"/>
      <c r="AG27" s="104"/>
    </row>
    <row r="28" spans="1:33" ht="12.75" customHeight="1">
      <c r="A28" s="285"/>
      <c r="B28" s="285"/>
      <c r="C28" s="285"/>
      <c r="D28" s="286"/>
      <c r="E28" s="287" t="s">
        <v>363</v>
      </c>
      <c r="F28" s="424" t="s">
        <v>469</v>
      </c>
      <c r="G28" s="282" t="s">
        <v>452</v>
      </c>
      <c r="H28" s="279"/>
      <c r="I28" s="279"/>
      <c r="J28" s="279"/>
      <c r="K28" s="279"/>
      <c r="L28" s="279"/>
      <c r="M28" s="279"/>
      <c r="N28" s="279"/>
      <c r="O28" s="279"/>
      <c r="P28" s="279"/>
      <c r="Q28" s="279"/>
      <c r="R28" s="279"/>
      <c r="S28" s="280"/>
      <c r="T28" s="200"/>
      <c r="U28" s="200"/>
      <c r="V28" s="201"/>
      <c r="W28" s="202"/>
      <c r="X28" s="199"/>
      <c r="Y28" s="97"/>
      <c r="Z28" s="104"/>
      <c r="AA28" s="104"/>
      <c r="AB28" s="104"/>
      <c r="AC28" s="104"/>
      <c r="AD28" s="104"/>
      <c r="AE28" s="104"/>
      <c r="AF28" s="104"/>
      <c r="AG28" s="104"/>
    </row>
    <row r="29" spans="1:33" ht="12.75" customHeight="1">
      <c r="A29" s="285"/>
      <c r="B29" s="285"/>
      <c r="C29" s="285"/>
      <c r="D29" s="286"/>
      <c r="E29" s="287" t="s">
        <v>364</v>
      </c>
      <c r="F29" s="424"/>
      <c r="G29" s="282" t="s">
        <v>453</v>
      </c>
      <c r="H29" s="279"/>
      <c r="I29" s="279"/>
      <c r="J29" s="279"/>
      <c r="K29" s="279"/>
      <c r="L29" s="279"/>
      <c r="M29" s="279"/>
      <c r="N29" s="279"/>
      <c r="O29" s="279"/>
      <c r="P29" s="279"/>
      <c r="Q29" s="279"/>
      <c r="R29" s="279"/>
      <c r="S29" s="280"/>
      <c r="T29" s="200"/>
      <c r="U29" s="200"/>
      <c r="V29" s="201"/>
      <c r="W29" s="202"/>
      <c r="X29" s="199"/>
      <c r="Y29" s="97"/>
      <c r="Z29" s="104"/>
      <c r="AA29" s="104"/>
      <c r="AB29" s="104"/>
      <c r="AC29" s="104"/>
      <c r="AD29" s="104"/>
      <c r="AE29" s="104"/>
      <c r="AF29" s="104"/>
      <c r="AG29" s="104"/>
    </row>
    <row r="30" spans="1:33" ht="12.75" customHeight="1">
      <c r="A30" s="285"/>
      <c r="B30" s="285"/>
      <c r="C30" s="285"/>
      <c r="D30" s="286"/>
      <c r="E30" s="287" t="s">
        <v>365</v>
      </c>
      <c r="F30" s="425" t="s">
        <v>455</v>
      </c>
      <c r="G30" s="282" t="s">
        <v>452</v>
      </c>
      <c r="H30" s="279"/>
      <c r="I30" s="279"/>
      <c r="J30" s="279"/>
      <c r="K30" s="279"/>
      <c r="L30" s="279"/>
      <c r="M30" s="279"/>
      <c r="N30" s="279"/>
      <c r="O30" s="279"/>
      <c r="P30" s="279"/>
      <c r="Q30" s="279"/>
      <c r="R30" s="279"/>
      <c r="S30" s="280"/>
      <c r="T30" s="200"/>
      <c r="U30" s="200"/>
      <c r="V30" s="201"/>
      <c r="W30" s="202"/>
      <c r="X30" s="199"/>
      <c r="Y30" s="97"/>
      <c r="Z30" s="104"/>
      <c r="AA30" s="104"/>
      <c r="AB30" s="104"/>
      <c r="AC30" s="104"/>
      <c r="AD30" s="104"/>
      <c r="AE30" s="104"/>
      <c r="AF30" s="104"/>
      <c r="AG30" s="104"/>
    </row>
    <row r="31" spans="1:33" ht="12.75" customHeight="1">
      <c r="A31" s="285"/>
      <c r="B31" s="285"/>
      <c r="C31" s="285"/>
      <c r="D31" s="295" t="s">
        <v>482</v>
      </c>
      <c r="E31" s="287" t="s">
        <v>366</v>
      </c>
      <c r="F31" s="425"/>
      <c r="G31" s="282" t="s">
        <v>453</v>
      </c>
      <c r="H31" s="279"/>
      <c r="I31" s="279"/>
      <c r="J31" s="279"/>
      <c r="K31" s="279"/>
      <c r="L31" s="279"/>
      <c r="M31" s="279"/>
      <c r="N31" s="279"/>
      <c r="O31" s="279"/>
      <c r="P31" s="279"/>
      <c r="Q31" s="279"/>
      <c r="R31" s="279"/>
      <c r="S31" s="280"/>
      <c r="T31" s="200"/>
      <c r="U31" s="200"/>
      <c r="V31" s="201"/>
      <c r="W31" s="202"/>
      <c r="X31" s="199"/>
      <c r="Y31" s="97"/>
      <c r="Z31" s="104"/>
      <c r="AA31" s="104"/>
      <c r="AB31" s="104"/>
      <c r="AC31" s="104"/>
      <c r="AD31" s="104"/>
      <c r="AE31" s="104"/>
      <c r="AF31" s="104"/>
      <c r="AG31" s="104"/>
    </row>
    <row r="32" spans="1:33" ht="12.75" customHeight="1" thickBot="1">
      <c r="A32" s="285"/>
      <c r="B32" s="285"/>
      <c r="C32" s="285"/>
      <c r="D32" s="295" t="s">
        <v>481</v>
      </c>
      <c r="E32" s="293"/>
      <c r="F32" s="294" t="s">
        <v>470</v>
      </c>
      <c r="G32" s="283"/>
      <c r="H32" s="283"/>
      <c r="I32" s="283"/>
      <c r="J32" s="283"/>
      <c r="K32" s="283"/>
      <c r="L32" s="283"/>
      <c r="M32" s="283"/>
      <c r="N32" s="283"/>
      <c r="O32" s="283"/>
      <c r="P32" s="283"/>
      <c r="Q32" s="283"/>
      <c r="R32" s="283"/>
      <c r="S32" s="283"/>
      <c r="T32" s="283"/>
      <c r="U32" s="283"/>
      <c r="V32" s="283"/>
      <c r="W32" s="283"/>
      <c r="X32" s="284"/>
      <c r="Y32" s="97"/>
      <c r="Z32" s="104"/>
      <c r="AA32" s="104"/>
      <c r="AB32" s="104"/>
      <c r="AC32" s="104"/>
      <c r="AD32" s="104"/>
      <c r="AE32" s="104"/>
      <c r="AF32" s="104"/>
      <c r="AG32" s="104"/>
    </row>
    <row r="33" spans="4:34">
      <c r="D33" s="136"/>
      <c r="E33" s="207"/>
      <c r="F33" s="207"/>
      <c r="G33" s="207"/>
      <c r="H33" s="207"/>
      <c r="I33" s="207"/>
      <c r="J33" s="207"/>
      <c r="K33" s="207"/>
      <c r="L33" s="207"/>
      <c r="M33" s="207"/>
      <c r="N33" s="207"/>
      <c r="O33" s="207"/>
      <c r="P33" s="207"/>
      <c r="Q33" s="207"/>
      <c r="R33" s="207"/>
      <c r="S33" s="207"/>
      <c r="T33" s="207"/>
      <c r="U33" s="207"/>
      <c r="V33" s="207"/>
      <c r="W33" s="207"/>
      <c r="X33" s="207"/>
      <c r="Y33" s="208"/>
      <c r="AH33" s="104"/>
    </row>
  </sheetData>
  <sheetProtection password="FA9C" sheet="1" objects="1" scenarios="1" formatColumns="0" formatRows="0"/>
  <mergeCells count="29">
    <mergeCell ref="F12:G14"/>
    <mergeCell ref="F28:F29"/>
    <mergeCell ref="F30:F31"/>
    <mergeCell ref="F18:F19"/>
    <mergeCell ref="F20:F21"/>
    <mergeCell ref="F22:F23"/>
    <mergeCell ref="F24:F25"/>
    <mergeCell ref="F26:F27"/>
    <mergeCell ref="F16:F17"/>
    <mergeCell ref="Q12:S12"/>
    <mergeCell ref="H13:H14"/>
    <mergeCell ref="K13:K14"/>
    <mergeCell ref="Q13:Q14"/>
    <mergeCell ref="R13:S13"/>
    <mergeCell ref="L13:M13"/>
    <mergeCell ref="N13:N14"/>
    <mergeCell ref="O13:P13"/>
    <mergeCell ref="H12:J12"/>
    <mergeCell ref="I13:J13"/>
    <mergeCell ref="W12:W14"/>
    <mergeCell ref="X12:X14"/>
    <mergeCell ref="E10:X10"/>
    <mergeCell ref="F15:G15"/>
    <mergeCell ref="E12:E14"/>
    <mergeCell ref="T12:T14"/>
    <mergeCell ref="U12:U14"/>
    <mergeCell ref="V12:V14"/>
    <mergeCell ref="K12:M12"/>
    <mergeCell ref="N12:P12"/>
  </mergeCells>
  <phoneticPr fontId="4" type="noConversion"/>
  <dataValidations count="2">
    <dataValidation type="decimal" allowBlank="1" showInputMessage="1" showErrorMessage="1" sqref="H16:S31">
      <formula1>-9.99999999999999E+27</formula1>
      <formula2>9.99999999999999E+28</formula2>
    </dataValidation>
    <dataValidation type="date" allowBlank="1" showInputMessage="1" showErrorMessage="1" sqref="T16:U31">
      <formula1>1</formula1>
      <formula2>73051</formula2>
    </dataValidation>
  </dataValidations>
  <hyperlinks>
    <hyperlink ref="F9" location="'Список листов'!A1" tooltip="К списку листов" display="Список листов"/>
    <hyperlink ref="F32" location="'ТС цены'!A1" display="Добавить вид теплоносителя"/>
  </hyperlinks>
  <pageMargins left="0.75" right="0.75" top="1" bottom="1" header="0.5" footer="0.5"/>
  <pageSetup paperSize="9" scale="4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102">
    <pageSetUpPr fitToPage="1"/>
  </sheetPr>
  <dimension ref="C1:AC23"/>
  <sheetViews>
    <sheetView topLeftCell="C7" workbookViewId="0">
      <selection activeCell="H13" sqref="H13"/>
    </sheetView>
  </sheetViews>
  <sheetFormatPr defaultRowHeight="11.25"/>
  <cols>
    <col min="1" max="2" width="0" style="90" hidden="1" customWidth="1"/>
    <col min="3" max="3" width="2.7109375" style="90" customWidth="1"/>
    <col min="4" max="4" width="8.42578125" style="90" customWidth="1"/>
    <col min="5" max="5" width="6.85546875" style="90" customWidth="1"/>
    <col min="6" max="6" width="50.7109375" style="90" customWidth="1"/>
    <col min="7" max="8" width="15.7109375" style="90" customWidth="1"/>
    <col min="9" max="10" width="2.7109375" style="90" customWidth="1"/>
    <col min="11" max="16384" width="9.140625" style="90"/>
  </cols>
  <sheetData>
    <row r="1" spans="3:29" hidden="1"/>
    <row r="2" spans="3:29" ht="12.75" hidden="1">
      <c r="D2" s="272" t="s">
        <v>221</v>
      </c>
      <c r="E2" s="265"/>
      <c r="F2" s="271"/>
      <c r="G2" s="202"/>
      <c r="H2" s="311"/>
    </row>
    <row r="3" spans="3:29" hidden="1"/>
    <row r="4" spans="3:29" hidden="1"/>
    <row r="5" spans="3:29" hidden="1"/>
    <row r="6" spans="3:29" hidden="1"/>
    <row r="8" spans="3:29">
      <c r="D8" s="92"/>
      <c r="E8" s="93"/>
      <c r="F8" s="93"/>
      <c r="G8" s="93"/>
      <c r="H8" s="93"/>
      <c r="I8" s="94"/>
    </row>
    <row r="9" spans="3:29" ht="12.75" customHeight="1">
      <c r="D9" s="95"/>
      <c r="E9" s="96"/>
      <c r="F9" s="203" t="s">
        <v>325</v>
      </c>
      <c r="G9" s="203"/>
      <c r="H9" s="203"/>
      <c r="I9" s="97"/>
      <c r="J9" s="98"/>
      <c r="K9" s="98"/>
      <c r="L9" s="98"/>
      <c r="M9" s="98"/>
      <c r="N9" s="98"/>
      <c r="O9" s="98"/>
      <c r="P9" s="98"/>
      <c r="Q9" s="98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</row>
    <row r="10" spans="3:29" ht="30.75" customHeight="1">
      <c r="C10" s="100"/>
      <c r="D10" s="101"/>
      <c r="E10" s="403" t="s">
        <v>349</v>
      </c>
      <c r="F10" s="404"/>
      <c r="G10" s="404"/>
      <c r="H10" s="405"/>
      <c r="I10" s="102"/>
      <c r="J10" s="103"/>
      <c r="K10" s="103"/>
      <c r="L10" s="103"/>
      <c r="M10" s="103"/>
      <c r="N10" s="103"/>
      <c r="O10" s="103"/>
      <c r="P10" s="103"/>
      <c r="Q10" s="103"/>
      <c r="R10" s="104"/>
      <c r="S10" s="104"/>
      <c r="T10" s="104"/>
      <c r="U10" s="104"/>
      <c r="V10" s="104"/>
      <c r="W10" s="104"/>
      <c r="X10" s="104"/>
      <c r="Y10" s="104"/>
    </row>
    <row r="11" spans="3:29" ht="12.75" customHeight="1" thickBot="1">
      <c r="C11" s="100"/>
      <c r="D11" s="101"/>
      <c r="E11" s="96"/>
      <c r="F11" s="96"/>
      <c r="G11" s="96"/>
      <c r="H11" s="96"/>
      <c r="I11" s="97"/>
      <c r="J11" s="98"/>
      <c r="K11" s="98"/>
      <c r="L11" s="98"/>
      <c r="M11" s="98"/>
      <c r="N11" s="98"/>
      <c r="O11" s="98"/>
      <c r="P11" s="98"/>
      <c r="Q11" s="98"/>
      <c r="R11" s="104"/>
      <c r="S11" s="104"/>
      <c r="T11" s="104"/>
      <c r="U11" s="104"/>
      <c r="V11" s="104"/>
      <c r="W11" s="104"/>
      <c r="X11" s="104"/>
      <c r="Y11" s="104"/>
    </row>
    <row r="12" spans="3:29" ht="30" customHeight="1" thickBot="1">
      <c r="C12" s="111"/>
      <c r="D12" s="204"/>
      <c r="E12" s="312" t="s">
        <v>26</v>
      </c>
      <c r="F12" s="198" t="s">
        <v>106</v>
      </c>
      <c r="G12" s="198" t="s">
        <v>88</v>
      </c>
      <c r="H12" s="216" t="s">
        <v>350</v>
      </c>
      <c r="I12" s="298"/>
    </row>
    <row r="13" spans="3:29" ht="12" thickBot="1">
      <c r="D13" s="205"/>
      <c r="E13" s="299">
        <v>1</v>
      </c>
      <c r="F13" s="300">
        <v>2</v>
      </c>
      <c r="G13" s="300">
        <v>3</v>
      </c>
      <c r="H13" s="301">
        <v>4</v>
      </c>
      <c r="I13" s="298"/>
    </row>
    <row r="14" spans="3:29" ht="22.5">
      <c r="D14" s="205"/>
      <c r="E14" s="313" t="s">
        <v>272</v>
      </c>
      <c r="F14" s="296" t="s">
        <v>352</v>
      </c>
      <c r="G14" s="316" t="s">
        <v>202</v>
      </c>
      <c r="H14" s="355">
        <v>0</v>
      </c>
      <c r="I14" s="298"/>
      <c r="K14" s="327">
        <f>SUM(K15:K17)</f>
        <v>3</v>
      </c>
    </row>
    <row r="15" spans="3:29" ht="22.5">
      <c r="D15" s="205"/>
      <c r="E15" s="313" t="s">
        <v>485</v>
      </c>
      <c r="F15" s="297" t="s">
        <v>203</v>
      </c>
      <c r="G15" s="316" t="s">
        <v>202</v>
      </c>
      <c r="H15" s="355">
        <v>0</v>
      </c>
      <c r="I15" s="298"/>
      <c r="K15" s="327">
        <f>IF(H15="",0,1)</f>
        <v>1</v>
      </c>
    </row>
    <row r="16" spans="3:29" ht="22.5">
      <c r="D16" s="205"/>
      <c r="E16" s="313" t="s">
        <v>486</v>
      </c>
      <c r="F16" s="297" t="s">
        <v>204</v>
      </c>
      <c r="G16" s="316" t="s">
        <v>202</v>
      </c>
      <c r="H16" s="355">
        <v>0</v>
      </c>
      <c r="I16" s="298"/>
      <c r="K16" s="327">
        <f>IF(H16="",0,1)</f>
        <v>1</v>
      </c>
    </row>
    <row r="17" spans="4:11" ht="22.5">
      <c r="D17" s="205"/>
      <c r="E17" s="313" t="s">
        <v>487</v>
      </c>
      <c r="F17" s="297" t="s">
        <v>212</v>
      </c>
      <c r="G17" s="316" t="s">
        <v>202</v>
      </c>
      <c r="H17" s="355">
        <v>0</v>
      </c>
      <c r="I17" s="298"/>
      <c r="K17" s="327">
        <f>IF(H17="",0,1)</f>
        <v>1</v>
      </c>
    </row>
    <row r="18" spans="4:11" ht="22.5">
      <c r="D18" s="205"/>
      <c r="E18" s="314" t="s">
        <v>107</v>
      </c>
      <c r="F18" s="296" t="s">
        <v>488</v>
      </c>
      <c r="G18" s="316" t="s">
        <v>202</v>
      </c>
      <c r="H18" s="355">
        <v>0</v>
      </c>
      <c r="I18" s="298"/>
    </row>
    <row r="19" spans="4:11" ht="22.5">
      <c r="D19" s="205"/>
      <c r="E19" s="314" t="s">
        <v>346</v>
      </c>
      <c r="F19" s="296" t="s">
        <v>489</v>
      </c>
      <c r="G19" s="316" t="s">
        <v>202</v>
      </c>
      <c r="H19" s="355">
        <v>0</v>
      </c>
      <c r="I19" s="298"/>
    </row>
    <row r="20" spans="4:11" ht="33.75">
      <c r="D20" s="205"/>
      <c r="E20" s="314" t="s">
        <v>108</v>
      </c>
      <c r="F20" s="296" t="s">
        <v>490</v>
      </c>
      <c r="G20" s="316" t="s">
        <v>201</v>
      </c>
      <c r="H20" s="355">
        <v>0</v>
      </c>
      <c r="I20" s="298"/>
    </row>
    <row r="21" spans="4:11" ht="22.5">
      <c r="D21" s="205"/>
      <c r="E21" s="314" t="s">
        <v>109</v>
      </c>
      <c r="F21" s="266" t="s">
        <v>213</v>
      </c>
      <c r="G21" s="317" t="s">
        <v>201</v>
      </c>
      <c r="H21" s="355">
        <v>0</v>
      </c>
      <c r="I21" s="298"/>
    </row>
    <row r="22" spans="4:11" ht="23.25" thickBot="1">
      <c r="D22" s="205"/>
      <c r="E22" s="315" t="s">
        <v>110</v>
      </c>
      <c r="F22" s="319" t="s">
        <v>298</v>
      </c>
      <c r="G22" s="318" t="s">
        <v>202</v>
      </c>
      <c r="H22" s="356">
        <v>0</v>
      </c>
      <c r="I22" s="298"/>
    </row>
    <row r="23" spans="4:11" ht="22.5" customHeight="1">
      <c r="D23" s="206"/>
      <c r="E23" s="207"/>
      <c r="F23" s="207"/>
      <c r="G23" s="207"/>
      <c r="H23" s="207"/>
      <c r="I23" s="208"/>
    </row>
  </sheetData>
  <sheetProtection password="FA9C" sheet="1" scenarios="1" formatColumns="0" formatRows="0"/>
  <mergeCells count="1">
    <mergeCell ref="E10:H10"/>
  </mergeCells>
  <phoneticPr fontId="4" type="noConversion"/>
  <dataValidations count="2">
    <dataValidation type="list" allowBlank="1" showInputMessage="1" showErrorMessage="1" sqref="F2">
      <formula1>tar_price2</formula1>
    </dataValidation>
    <dataValidation type="decimal" allowBlank="1" showInputMessage="1" showErrorMessage="1" sqref="H15:H22">
      <formula1>-9.99999999999999E+28</formula1>
      <formula2>9.99999999999999E+28</formula2>
    </dataValidation>
  </dataValidations>
  <hyperlinks>
    <hyperlink ref="F9" location="'Список листов'!A1" tooltip="К списку листов" display="Список листов"/>
    <hyperlink ref="D2" location="'ТС цены (2)'!A1" display="Удалить"/>
  </hyperlinks>
  <pageMargins left="0.75" right="0.75" top="1" bottom="1" header="0.5" footer="0.5"/>
  <pageSetup paperSize="9" scale="4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103">
    <pageSetUpPr fitToPage="1"/>
  </sheetPr>
  <dimension ref="B1:AB19"/>
  <sheetViews>
    <sheetView topLeftCell="C7" workbookViewId="0">
      <selection activeCell="F14" sqref="F14"/>
    </sheetView>
  </sheetViews>
  <sheetFormatPr defaultRowHeight="11.25"/>
  <cols>
    <col min="1" max="1" width="0" style="90" hidden="1" customWidth="1"/>
    <col min="2" max="2" width="1.85546875" style="90" hidden="1" customWidth="1"/>
    <col min="3" max="4" width="2.7109375" style="90" customWidth="1"/>
    <col min="5" max="5" width="6.85546875" style="90" customWidth="1"/>
    <col min="6" max="6" width="50.7109375" style="90" customWidth="1"/>
    <col min="7" max="7" width="40.7109375" style="90" customWidth="1"/>
    <col min="8" max="9" width="2.7109375" style="90" customWidth="1"/>
    <col min="10" max="16384" width="9.140625" style="90"/>
  </cols>
  <sheetData>
    <row r="1" spans="3:28" hidden="1"/>
    <row r="2" spans="3:28" hidden="1"/>
    <row r="3" spans="3:28" hidden="1"/>
    <row r="4" spans="3:28" hidden="1"/>
    <row r="5" spans="3:28" hidden="1"/>
    <row r="6" spans="3:28" hidden="1"/>
    <row r="8" spans="3:28">
      <c r="D8" s="92"/>
      <c r="E8" s="93"/>
      <c r="F8" s="93"/>
      <c r="G8" s="93"/>
      <c r="H8" s="94"/>
    </row>
    <row r="9" spans="3:28" ht="12.75" customHeight="1">
      <c r="D9" s="95"/>
      <c r="E9" s="96"/>
      <c r="F9" s="154" t="s">
        <v>325</v>
      </c>
      <c r="G9" s="96"/>
      <c r="H9" s="97"/>
      <c r="I9" s="98"/>
      <c r="J9" s="98"/>
      <c r="K9" s="98"/>
      <c r="L9" s="98"/>
      <c r="M9" s="98"/>
      <c r="N9" s="98"/>
      <c r="O9" s="98"/>
      <c r="P9" s="98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</row>
    <row r="10" spans="3:28" ht="36" customHeight="1">
      <c r="C10" s="100"/>
      <c r="D10" s="101"/>
      <c r="E10" s="403" t="s">
        <v>305</v>
      </c>
      <c r="F10" s="404"/>
      <c r="G10" s="405"/>
      <c r="H10" s="102"/>
      <c r="I10" s="103"/>
      <c r="J10" s="103"/>
      <c r="K10" s="103"/>
      <c r="L10" s="103"/>
      <c r="M10" s="103"/>
      <c r="N10" s="103"/>
      <c r="O10" s="103"/>
      <c r="P10" s="103"/>
      <c r="Q10" s="104"/>
      <c r="R10" s="104"/>
      <c r="S10" s="104"/>
      <c r="T10" s="104"/>
      <c r="U10" s="104"/>
      <c r="V10" s="104"/>
      <c r="W10" s="104"/>
      <c r="X10" s="104"/>
    </row>
    <row r="11" spans="3:28" ht="12.75" customHeight="1" thickBot="1">
      <c r="C11" s="100"/>
      <c r="D11" s="101"/>
      <c r="E11" s="96"/>
      <c r="F11" s="96"/>
      <c r="G11" s="96"/>
      <c r="H11" s="97"/>
      <c r="I11" s="98"/>
      <c r="J11" s="98"/>
      <c r="K11" s="98"/>
      <c r="L11" s="98"/>
      <c r="M11" s="98"/>
      <c r="N11" s="98"/>
      <c r="O11" s="98"/>
      <c r="P11" s="98"/>
      <c r="Q11" s="104"/>
      <c r="R11" s="104"/>
      <c r="S11" s="104"/>
      <c r="T11" s="104"/>
      <c r="U11" s="104"/>
      <c r="V11" s="104"/>
      <c r="W11" s="104"/>
      <c r="X11" s="104"/>
    </row>
    <row r="12" spans="3:28" ht="30" customHeight="1" thickBot="1">
      <c r="C12" s="100"/>
      <c r="D12" s="101"/>
      <c r="E12" s="105" t="s">
        <v>26</v>
      </c>
      <c r="F12" s="106" t="s">
        <v>106</v>
      </c>
      <c r="G12" s="107" t="s">
        <v>350</v>
      </c>
      <c r="H12" s="97"/>
      <c r="I12" s="98"/>
      <c r="J12" s="98"/>
      <c r="K12" s="98"/>
      <c r="L12" s="98"/>
      <c r="M12" s="98"/>
      <c r="N12" s="98"/>
      <c r="O12" s="98"/>
      <c r="P12" s="98"/>
      <c r="Q12" s="104"/>
      <c r="R12" s="104"/>
      <c r="S12" s="104"/>
      <c r="T12" s="104"/>
      <c r="U12" s="104"/>
      <c r="V12" s="104"/>
      <c r="W12" s="104"/>
      <c r="X12" s="104"/>
    </row>
    <row r="13" spans="3:28" ht="12" customHeight="1" thickBot="1">
      <c r="C13" s="100"/>
      <c r="D13" s="101"/>
      <c r="E13" s="108">
        <v>1</v>
      </c>
      <c r="F13" s="109">
        <f>E13+1</f>
        <v>2</v>
      </c>
      <c r="G13" s="110">
        <f>F13+1</f>
        <v>3</v>
      </c>
      <c r="H13" s="97"/>
      <c r="I13" s="98"/>
      <c r="J13" s="98"/>
      <c r="K13" s="98"/>
      <c r="L13" s="98"/>
      <c r="M13" s="98"/>
      <c r="N13" s="98"/>
      <c r="O13" s="98"/>
      <c r="P13" s="98"/>
      <c r="Q13" s="104"/>
      <c r="R13" s="104"/>
      <c r="S13" s="104"/>
      <c r="T13" s="104"/>
      <c r="U13" s="104"/>
      <c r="V13" s="104"/>
      <c r="W13" s="104"/>
      <c r="X13" s="104"/>
    </row>
    <row r="14" spans="3:28" ht="42" customHeight="1">
      <c r="C14" s="111"/>
      <c r="D14" s="112"/>
      <c r="E14" s="113">
        <v>1</v>
      </c>
      <c r="F14" s="114" t="s">
        <v>353</v>
      </c>
      <c r="G14" s="258">
        <v>0</v>
      </c>
      <c r="H14" s="115"/>
    </row>
    <row r="15" spans="3:28" ht="42" customHeight="1">
      <c r="C15" s="111"/>
      <c r="D15" s="112"/>
      <c r="E15" s="89">
        <v>2</v>
      </c>
      <c r="F15" s="116" t="s">
        <v>354</v>
      </c>
      <c r="G15" s="141">
        <v>0</v>
      </c>
      <c r="H15" s="115"/>
    </row>
    <row r="16" spans="3:28" ht="42" customHeight="1">
      <c r="C16" s="111"/>
      <c r="D16" s="112"/>
      <c r="E16" s="170">
        <v>3</v>
      </c>
      <c r="F16" s="126" t="s">
        <v>367</v>
      </c>
      <c r="G16" s="259">
        <v>0</v>
      </c>
      <c r="H16" s="115"/>
    </row>
    <row r="17" spans="3:8" ht="48" customHeight="1" thickBot="1">
      <c r="C17" s="111"/>
      <c r="D17" s="112"/>
      <c r="E17" s="117">
        <v>4</v>
      </c>
      <c r="F17" s="118" t="s">
        <v>368</v>
      </c>
      <c r="G17" s="260">
        <v>0</v>
      </c>
      <c r="H17" s="115"/>
    </row>
    <row r="18" spans="3:8">
      <c r="C18" s="111"/>
      <c r="D18" s="119"/>
      <c r="E18" s="120"/>
      <c r="F18" s="121"/>
      <c r="G18" s="122"/>
      <c r="H18" s="123"/>
    </row>
    <row r="19" spans="3:8">
      <c r="C19" s="111"/>
      <c r="D19" s="111"/>
      <c r="E19" s="111"/>
      <c r="F19" s="124"/>
      <c r="G19" s="125"/>
    </row>
  </sheetData>
  <sheetProtection password="FA9C" sheet="1" scenarios="1" formatColumns="0" formatRows="0"/>
  <mergeCells count="1">
    <mergeCell ref="E10:G10"/>
  </mergeCells>
  <phoneticPr fontId="4" type="noConversion"/>
  <dataValidations count="1">
    <dataValidation type="decimal" allowBlank="1" showInputMessage="1" showErrorMessage="1" sqref="G14:G17">
      <formula1>0</formula1>
      <formula2>999999999999</formula2>
    </dataValidation>
  </dataValidations>
  <hyperlinks>
    <hyperlink ref="F9" location="'Список листов'!A1" tooltip="К списку листов" display="Список листов"/>
  </hyperlinks>
  <pageMargins left="0.75" right="0.75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104">
    <pageSetUpPr fitToPage="1"/>
  </sheetPr>
  <dimension ref="C1:AF54"/>
  <sheetViews>
    <sheetView topLeftCell="C37" zoomScale="75" zoomScaleNormal="55" workbookViewId="0">
      <selection activeCell="H52" sqref="H52"/>
    </sheetView>
  </sheetViews>
  <sheetFormatPr defaultRowHeight="11.25"/>
  <cols>
    <col min="1" max="2" width="0" style="90" hidden="1" customWidth="1"/>
    <col min="3" max="3" width="2.7109375" style="90" customWidth="1"/>
    <col min="4" max="4" width="8.5703125" style="90" bestFit="1" customWidth="1"/>
    <col min="5" max="5" width="6.85546875" style="90" customWidth="1"/>
    <col min="6" max="6" width="70.7109375" style="90" customWidth="1"/>
    <col min="7" max="7" width="40.7109375" style="90" customWidth="1"/>
    <col min="8" max="8" width="40.7109375" style="133" customWidth="1"/>
    <col min="9" max="11" width="40.7109375" style="90" hidden="1" customWidth="1"/>
    <col min="12" max="12" width="22.7109375" style="90" customWidth="1"/>
    <col min="13" max="16384" width="9.140625" style="90"/>
  </cols>
  <sheetData>
    <row r="1" spans="3:32" hidden="1"/>
    <row r="2" spans="3:32" hidden="1"/>
    <row r="3" spans="3:32" hidden="1"/>
    <row r="4" spans="3:32" hidden="1"/>
    <row r="5" spans="3:32" hidden="1"/>
    <row r="6" spans="3:32" hidden="1"/>
    <row r="7" spans="3:32">
      <c r="H7" s="189"/>
    </row>
    <row r="8" spans="3:32">
      <c r="D8" s="92"/>
      <c r="E8" s="93"/>
      <c r="F8" s="93"/>
      <c r="G8" s="93"/>
      <c r="H8" s="183"/>
      <c r="I8" s="93"/>
      <c r="J8" s="93"/>
      <c r="K8" s="93"/>
      <c r="L8" s="94"/>
    </row>
    <row r="9" spans="3:32" ht="12.75" customHeight="1">
      <c r="D9" s="95"/>
      <c r="E9" s="96"/>
      <c r="F9" s="217" t="s">
        <v>325</v>
      </c>
      <c r="G9" s="96"/>
      <c r="H9" s="96"/>
      <c r="I9" s="96"/>
      <c r="J9" s="96"/>
      <c r="K9" s="96"/>
      <c r="L9" s="97"/>
      <c r="M9" s="98"/>
      <c r="N9" s="98"/>
      <c r="O9" s="98"/>
      <c r="P9" s="98"/>
      <c r="Q9" s="98"/>
      <c r="R9" s="98"/>
      <c r="S9" s="98"/>
      <c r="T9" s="98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</row>
    <row r="10" spans="3:32" ht="30.75" customHeight="1">
      <c r="C10" s="100"/>
      <c r="D10" s="101"/>
      <c r="E10" s="403" t="s">
        <v>348</v>
      </c>
      <c r="F10" s="404"/>
      <c r="G10" s="405"/>
      <c r="H10" s="158"/>
      <c r="I10" s="159"/>
      <c r="J10" s="158"/>
      <c r="K10" s="158"/>
      <c r="L10" s="102"/>
      <c r="M10" s="103"/>
      <c r="N10" s="103"/>
      <c r="O10" s="103"/>
      <c r="P10" s="103"/>
      <c r="Q10" s="103"/>
      <c r="R10" s="103"/>
      <c r="S10" s="103"/>
      <c r="T10" s="103"/>
      <c r="U10" s="104"/>
      <c r="V10" s="104"/>
      <c r="W10" s="104"/>
      <c r="X10" s="104"/>
      <c r="Y10" s="104"/>
      <c r="Z10" s="104"/>
      <c r="AA10" s="104"/>
      <c r="AB10" s="104"/>
    </row>
    <row r="11" spans="3:32" ht="12.75" customHeight="1" thickBot="1">
      <c r="C11" s="100"/>
      <c r="D11" s="101"/>
      <c r="E11" s="96"/>
      <c r="F11" s="96"/>
      <c r="G11" s="157"/>
      <c r="H11" s="249"/>
      <c r="I11" s="159"/>
      <c r="J11" s="249"/>
      <c r="K11" s="249"/>
      <c r="L11" s="97"/>
      <c r="M11" s="98"/>
      <c r="N11" s="98"/>
      <c r="O11" s="98"/>
      <c r="P11" s="98"/>
      <c r="Q11" s="98"/>
      <c r="R11" s="98"/>
      <c r="S11" s="98"/>
      <c r="T11" s="98"/>
      <c r="U11" s="104"/>
      <c r="V11" s="104"/>
      <c r="W11" s="104"/>
      <c r="X11" s="104"/>
      <c r="Y11" s="104"/>
      <c r="Z11" s="104"/>
      <c r="AA11" s="104"/>
      <c r="AB11" s="104"/>
    </row>
    <row r="12" spans="3:32" ht="30" customHeight="1" thickBot="1">
      <c r="C12" s="100"/>
      <c r="D12" s="101"/>
      <c r="E12" s="234" t="s">
        <v>26</v>
      </c>
      <c r="F12" s="235" t="s">
        <v>106</v>
      </c>
      <c r="G12" s="236" t="s">
        <v>350</v>
      </c>
      <c r="H12" s="237" t="s">
        <v>275</v>
      </c>
      <c r="I12" s="159"/>
      <c r="J12" s="159"/>
      <c r="K12" s="159"/>
      <c r="L12" s="97"/>
      <c r="M12" s="98"/>
      <c r="N12" s="98"/>
      <c r="O12" s="98"/>
      <c r="P12" s="98"/>
      <c r="Q12" s="98"/>
      <c r="R12" s="98"/>
      <c r="S12" s="98"/>
      <c r="T12" s="98"/>
      <c r="U12" s="104"/>
      <c r="V12" s="104"/>
      <c r="W12" s="104"/>
      <c r="X12" s="104"/>
      <c r="Y12" s="104"/>
      <c r="Z12" s="104"/>
      <c r="AA12" s="104"/>
      <c r="AB12" s="104"/>
    </row>
    <row r="13" spans="3:32" ht="12" customHeight="1" thickBot="1">
      <c r="C13" s="100"/>
      <c r="D13" s="101"/>
      <c r="E13" s="190">
        <v>1</v>
      </c>
      <c r="F13" s="191">
        <f>E13+1</f>
        <v>2</v>
      </c>
      <c r="G13" s="191">
        <f>F13+1</f>
        <v>3</v>
      </c>
      <c r="H13" s="240">
        <f>G13+1</f>
        <v>4</v>
      </c>
      <c r="I13" s="160"/>
      <c r="J13" s="160"/>
      <c r="K13" s="160"/>
      <c r="L13" s="97"/>
      <c r="M13" s="98"/>
      <c r="N13" s="98"/>
      <c r="O13" s="98"/>
      <c r="P13" s="98"/>
      <c r="Q13" s="98"/>
      <c r="R13" s="98"/>
      <c r="S13" s="98"/>
      <c r="T13" s="98"/>
      <c r="U13" s="104"/>
      <c r="V13" s="104"/>
      <c r="W13" s="104"/>
      <c r="X13" s="104"/>
      <c r="Y13" s="104"/>
      <c r="Z13" s="104"/>
      <c r="AA13" s="104"/>
      <c r="AB13" s="104"/>
    </row>
    <row r="14" spans="3:32" ht="29.25" customHeight="1">
      <c r="C14" s="111"/>
      <c r="D14" s="112"/>
      <c r="E14" s="131">
        <v>1</v>
      </c>
      <c r="F14" s="114" t="s">
        <v>273</v>
      </c>
      <c r="G14" s="238"/>
      <c r="H14" s="239" t="s">
        <v>300</v>
      </c>
      <c r="I14" s="172"/>
      <c r="J14" s="226" t="s">
        <v>345</v>
      </c>
      <c r="K14" s="250"/>
      <c r="L14" s="219" t="s">
        <v>299</v>
      </c>
    </row>
    <row r="15" spans="3:32" ht="29.25" customHeight="1">
      <c r="C15" s="111"/>
      <c r="D15" s="112"/>
      <c r="E15" s="128">
        <v>2</v>
      </c>
      <c r="F15" s="161" t="s">
        <v>417</v>
      </c>
      <c r="G15" s="171"/>
      <c r="H15" s="209" t="s">
        <v>300</v>
      </c>
      <c r="I15" s="173"/>
      <c r="J15" s="227" t="s">
        <v>300</v>
      </c>
      <c r="K15" s="250"/>
      <c r="L15" s="115"/>
    </row>
    <row r="16" spans="3:32" ht="29.25" customHeight="1">
      <c r="C16" s="111"/>
      <c r="D16" s="112"/>
      <c r="E16" s="128">
        <v>3</v>
      </c>
      <c r="F16" s="162" t="s">
        <v>418</v>
      </c>
      <c r="G16" s="200"/>
      <c r="H16" s="210" t="s">
        <v>300</v>
      </c>
      <c r="I16" s="173"/>
      <c r="J16" s="227" t="s">
        <v>300</v>
      </c>
      <c r="K16" s="250"/>
      <c r="L16" s="115"/>
    </row>
    <row r="17" spans="3:15" ht="29.25" customHeight="1">
      <c r="C17" s="111"/>
      <c r="D17" s="112"/>
      <c r="E17" s="128">
        <v>4</v>
      </c>
      <c r="F17" s="162" t="s">
        <v>419</v>
      </c>
      <c r="G17" s="200"/>
      <c r="H17" s="210" t="s">
        <v>300</v>
      </c>
      <c r="I17" s="173"/>
      <c r="J17" s="227" t="s">
        <v>300</v>
      </c>
      <c r="K17" s="250"/>
      <c r="L17" s="115"/>
    </row>
    <row r="18" spans="3:15" ht="29.25" customHeight="1">
      <c r="C18" s="111"/>
      <c r="D18" s="112"/>
      <c r="E18" s="128">
        <v>5</v>
      </c>
      <c r="F18" s="161" t="s">
        <v>420</v>
      </c>
      <c r="G18" s="163"/>
      <c r="H18" s="211" t="s">
        <v>300</v>
      </c>
      <c r="I18" s="174"/>
      <c r="J18" s="228" t="s">
        <v>300</v>
      </c>
      <c r="K18" s="251"/>
      <c r="L18" s="115"/>
    </row>
    <row r="19" spans="3:15" ht="29.25" customHeight="1">
      <c r="C19" s="111"/>
      <c r="D19" s="112"/>
      <c r="E19" s="128" t="s">
        <v>110</v>
      </c>
      <c r="F19" s="161" t="s">
        <v>421</v>
      </c>
      <c r="G19" s="257"/>
      <c r="H19" s="210" t="s">
        <v>300</v>
      </c>
      <c r="I19" s="218"/>
      <c r="J19" s="227" t="s">
        <v>300</v>
      </c>
      <c r="K19" s="250"/>
      <c r="L19" s="115"/>
    </row>
    <row r="20" spans="3:15" ht="29.25" customHeight="1">
      <c r="C20" s="111"/>
      <c r="D20" s="112"/>
      <c r="E20" s="128" t="s">
        <v>111</v>
      </c>
      <c r="F20" s="116" t="s">
        <v>422</v>
      </c>
      <c r="G20" s="175">
        <f t="shared" ref="G20:G29" si="0">SUM(J20:K20)</f>
        <v>0</v>
      </c>
      <c r="H20" s="137"/>
      <c r="I20" s="176"/>
      <c r="J20" s="261">
        <f>SUM(J21:J30)</f>
        <v>0</v>
      </c>
      <c r="K20" s="252"/>
      <c r="L20" s="115"/>
    </row>
    <row r="21" spans="3:15" ht="21" customHeight="1">
      <c r="C21" s="111"/>
      <c r="D21" s="112"/>
      <c r="E21" s="128" t="s">
        <v>276</v>
      </c>
      <c r="F21" s="164" t="s">
        <v>423</v>
      </c>
      <c r="G21" s="175">
        <f t="shared" si="0"/>
        <v>0</v>
      </c>
      <c r="H21" s="137"/>
      <c r="I21" s="176"/>
      <c r="J21" s="229"/>
      <c r="K21" s="252"/>
      <c r="L21" s="115"/>
    </row>
    <row r="22" spans="3:15" ht="21" customHeight="1">
      <c r="C22" s="111"/>
      <c r="D22" s="112"/>
      <c r="E22" s="128" t="s">
        <v>277</v>
      </c>
      <c r="F22" s="164" t="s">
        <v>424</v>
      </c>
      <c r="G22" s="175">
        <f t="shared" si="0"/>
        <v>0</v>
      </c>
      <c r="H22" s="137"/>
      <c r="I22" s="176"/>
      <c r="J22" s="229"/>
      <c r="K22" s="252"/>
      <c r="L22" s="115"/>
    </row>
    <row r="23" spans="3:15" ht="21" customHeight="1">
      <c r="C23" s="111"/>
      <c r="D23" s="112"/>
      <c r="E23" s="128" t="s">
        <v>278</v>
      </c>
      <c r="F23" s="164" t="s">
        <v>425</v>
      </c>
      <c r="G23" s="175">
        <f t="shared" si="0"/>
        <v>0</v>
      </c>
      <c r="H23" s="137"/>
      <c r="I23" s="176"/>
      <c r="J23" s="229"/>
      <c r="K23" s="252"/>
      <c r="L23" s="115"/>
    </row>
    <row r="24" spans="3:15" ht="21" customHeight="1">
      <c r="C24" s="111"/>
      <c r="D24" s="112"/>
      <c r="E24" s="128" t="s">
        <v>279</v>
      </c>
      <c r="F24" s="164" t="s">
        <v>426</v>
      </c>
      <c r="G24" s="175">
        <f t="shared" si="0"/>
        <v>0</v>
      </c>
      <c r="H24" s="137"/>
      <c r="I24" s="176"/>
      <c r="J24" s="229"/>
      <c r="K24" s="252"/>
      <c r="L24" s="115"/>
    </row>
    <row r="25" spans="3:15" ht="21" customHeight="1">
      <c r="C25" s="111"/>
      <c r="D25" s="112"/>
      <c r="E25" s="128" t="s">
        <v>280</v>
      </c>
      <c r="F25" s="164" t="s">
        <v>427</v>
      </c>
      <c r="G25" s="175">
        <f t="shared" si="0"/>
        <v>0</v>
      </c>
      <c r="H25" s="137"/>
      <c r="I25" s="176"/>
      <c r="J25" s="229"/>
      <c r="K25" s="252"/>
      <c r="L25" s="115"/>
    </row>
    <row r="26" spans="3:15" ht="21" customHeight="1">
      <c r="C26" s="111"/>
      <c r="D26" s="112"/>
      <c r="E26" s="128" t="s">
        <v>281</v>
      </c>
      <c r="F26" s="164" t="s">
        <v>428</v>
      </c>
      <c r="G26" s="175">
        <f t="shared" si="0"/>
        <v>0</v>
      </c>
      <c r="H26" s="137"/>
      <c r="I26" s="176"/>
      <c r="J26" s="229"/>
      <c r="K26" s="252"/>
      <c r="L26" s="115"/>
    </row>
    <row r="27" spans="3:15" ht="21" customHeight="1">
      <c r="C27" s="111"/>
      <c r="D27" s="112"/>
      <c r="E27" s="128" t="s">
        <v>282</v>
      </c>
      <c r="F27" s="164" t="s">
        <v>429</v>
      </c>
      <c r="G27" s="175">
        <f t="shared" si="0"/>
        <v>0</v>
      </c>
      <c r="H27" s="137"/>
      <c r="I27" s="176"/>
      <c r="J27" s="229"/>
      <c r="K27" s="252"/>
      <c r="L27" s="115"/>
    </row>
    <row r="28" spans="3:15" ht="21" customHeight="1">
      <c r="C28" s="111"/>
      <c r="D28" s="112"/>
      <c r="E28" s="128" t="s">
        <v>283</v>
      </c>
      <c r="F28" s="164" t="s">
        <v>430</v>
      </c>
      <c r="G28" s="175">
        <f t="shared" si="0"/>
        <v>0</v>
      </c>
      <c r="H28" s="137"/>
      <c r="I28" s="176"/>
      <c r="J28" s="229"/>
      <c r="K28" s="252"/>
      <c r="L28" s="115"/>
      <c r="M28" s="165"/>
      <c r="N28" s="165"/>
      <c r="O28" s="165"/>
    </row>
    <row r="29" spans="3:15" ht="21" customHeight="1">
      <c r="C29" s="111"/>
      <c r="D29" s="112"/>
      <c r="E29" s="167" t="s">
        <v>284</v>
      </c>
      <c r="F29" s="177"/>
      <c r="G29" s="178">
        <f t="shared" si="0"/>
        <v>0</v>
      </c>
      <c r="H29" s="137"/>
      <c r="I29" s="176"/>
      <c r="J29" s="229"/>
      <c r="K29" s="252"/>
      <c r="L29" s="115"/>
      <c r="M29" s="165"/>
      <c r="N29" s="125"/>
      <c r="O29" s="125"/>
    </row>
    <row r="30" spans="3:15" ht="15" customHeight="1">
      <c r="C30" s="111"/>
      <c r="D30" s="112"/>
      <c r="E30" s="212"/>
      <c r="F30" s="87" t="s">
        <v>301</v>
      </c>
      <c r="G30" s="179"/>
      <c r="H30" s="88"/>
      <c r="I30" s="166"/>
      <c r="J30" s="230"/>
      <c r="K30" s="166"/>
      <c r="L30" s="115"/>
      <c r="M30" s="165"/>
      <c r="N30" s="125"/>
      <c r="O30" s="125"/>
    </row>
    <row r="31" spans="3:15" ht="29.25" customHeight="1">
      <c r="C31" s="111"/>
      <c r="D31" s="112"/>
      <c r="E31" s="184" t="s">
        <v>112</v>
      </c>
      <c r="F31" s="225" t="s">
        <v>431</v>
      </c>
      <c r="G31" s="180">
        <f t="shared" ref="G31:G38" si="1">SUM(J31:K31)</f>
        <v>0</v>
      </c>
      <c r="H31" s="137"/>
      <c r="I31" s="176"/>
      <c r="J31" s="229"/>
      <c r="K31" s="252"/>
      <c r="L31" s="115"/>
      <c r="M31" s="165"/>
      <c r="N31" s="165"/>
      <c r="O31" s="165"/>
    </row>
    <row r="32" spans="3:15" ht="29.25" customHeight="1">
      <c r="C32" s="111"/>
      <c r="D32" s="112"/>
      <c r="E32" s="184" t="s">
        <v>113</v>
      </c>
      <c r="F32" s="221" t="s">
        <v>432</v>
      </c>
      <c r="G32" s="175">
        <f t="shared" si="1"/>
        <v>0</v>
      </c>
      <c r="H32" s="137"/>
      <c r="I32" s="181"/>
      <c r="J32" s="229"/>
      <c r="K32" s="252"/>
      <c r="L32" s="115"/>
      <c r="M32" s="165"/>
      <c r="N32" s="165"/>
      <c r="O32" s="165"/>
    </row>
    <row r="33" spans="3:15" ht="29.25" customHeight="1">
      <c r="C33" s="111"/>
      <c r="D33" s="112"/>
      <c r="E33" s="185" t="s">
        <v>114</v>
      </c>
      <c r="F33" s="221" t="s">
        <v>433</v>
      </c>
      <c r="G33" s="175">
        <f t="shared" si="1"/>
        <v>0</v>
      </c>
      <c r="H33" s="137"/>
      <c r="I33" s="181"/>
      <c r="J33" s="229"/>
      <c r="K33" s="252"/>
      <c r="L33" s="115"/>
      <c r="M33" s="165"/>
      <c r="N33" s="165"/>
      <c r="O33" s="165"/>
    </row>
    <row r="34" spans="3:15" ht="29.25" customHeight="1">
      <c r="C34" s="111"/>
      <c r="D34" s="112"/>
      <c r="E34" s="184" t="s">
        <v>115</v>
      </c>
      <c r="F34" s="221" t="s">
        <v>434</v>
      </c>
      <c r="G34" s="175">
        <f t="shared" si="1"/>
        <v>0</v>
      </c>
      <c r="H34" s="137"/>
      <c r="I34" s="181"/>
      <c r="J34" s="229"/>
      <c r="K34" s="252"/>
      <c r="L34" s="115"/>
      <c r="M34" s="165"/>
      <c r="N34" s="165"/>
      <c r="O34" s="165"/>
    </row>
    <row r="35" spans="3:15" ht="29.25" customHeight="1">
      <c r="C35" s="111"/>
      <c r="D35" s="112"/>
      <c r="E35" s="185" t="s">
        <v>117</v>
      </c>
      <c r="F35" s="221" t="s">
        <v>435</v>
      </c>
      <c r="G35" s="175">
        <f t="shared" si="1"/>
        <v>0</v>
      </c>
      <c r="H35" s="137"/>
      <c r="I35" s="181"/>
      <c r="J35" s="229"/>
      <c r="K35" s="252"/>
      <c r="L35" s="115"/>
      <c r="M35" s="165"/>
      <c r="N35" s="165"/>
      <c r="O35" s="165"/>
    </row>
    <row r="36" spans="3:15" ht="29.25" customHeight="1">
      <c r="C36" s="111"/>
      <c r="D36" s="112"/>
      <c r="E36" s="184" t="s">
        <v>118</v>
      </c>
      <c r="F36" s="221" t="s">
        <v>436</v>
      </c>
      <c r="G36" s="175">
        <f t="shared" si="1"/>
        <v>0</v>
      </c>
      <c r="H36" s="137"/>
      <c r="I36" s="181"/>
      <c r="J36" s="229"/>
      <c r="K36" s="252"/>
      <c r="L36" s="115"/>
    </row>
    <row r="37" spans="3:15" ht="29.25" customHeight="1">
      <c r="C37" s="111"/>
      <c r="D37" s="112"/>
      <c r="E37" s="185" t="s">
        <v>119</v>
      </c>
      <c r="F37" s="221" t="s">
        <v>437</v>
      </c>
      <c r="G37" s="175">
        <f t="shared" si="1"/>
        <v>0</v>
      </c>
      <c r="H37" s="137"/>
      <c r="I37" s="181"/>
      <c r="J37" s="229"/>
      <c r="K37" s="252"/>
      <c r="L37" s="115"/>
    </row>
    <row r="38" spans="3:15" ht="29.25" customHeight="1">
      <c r="C38" s="111"/>
      <c r="D38" s="112"/>
      <c r="E38" s="184" t="s">
        <v>120</v>
      </c>
      <c r="F38" s="221" t="s">
        <v>438</v>
      </c>
      <c r="G38" s="175">
        <f t="shared" si="1"/>
        <v>0</v>
      </c>
      <c r="H38" s="137"/>
      <c r="I38" s="181"/>
      <c r="J38" s="229"/>
      <c r="K38" s="252"/>
      <c r="L38" s="115"/>
    </row>
    <row r="39" spans="3:15" ht="29.25" customHeight="1">
      <c r="C39" s="111"/>
      <c r="D39" s="112"/>
      <c r="E39" s="185" t="s">
        <v>121</v>
      </c>
      <c r="F39" s="222" t="s">
        <v>285</v>
      </c>
      <c r="G39" s="175">
        <f>G40+G42+G43+G47+G48</f>
        <v>0</v>
      </c>
      <c r="H39" s="137"/>
      <c r="I39" s="181"/>
      <c r="J39" s="231">
        <f>J40+J42+J43+J47+J48</f>
        <v>0</v>
      </c>
      <c r="K39" s="252"/>
      <c r="L39" s="115"/>
    </row>
    <row r="40" spans="3:15" ht="29.25" customHeight="1">
      <c r="C40" s="111"/>
      <c r="D40" s="112"/>
      <c r="E40" s="186" t="s">
        <v>286</v>
      </c>
      <c r="F40" s="220" t="s">
        <v>439</v>
      </c>
      <c r="G40" s="175">
        <f>SUM(J40:K40)</f>
        <v>0</v>
      </c>
      <c r="H40" s="137"/>
      <c r="I40" s="181"/>
      <c r="J40" s="229"/>
      <c r="K40" s="252"/>
      <c r="L40" s="115"/>
    </row>
    <row r="41" spans="3:15" ht="29.25" customHeight="1">
      <c r="C41" s="111"/>
      <c r="D41" s="112"/>
      <c r="E41" s="186" t="s">
        <v>287</v>
      </c>
      <c r="F41" s="220" t="s">
        <v>440</v>
      </c>
      <c r="G41" s="175">
        <f>SUM(J41:K41)</f>
        <v>0</v>
      </c>
      <c r="H41" s="137"/>
      <c r="I41" s="181"/>
      <c r="J41" s="229"/>
      <c r="K41" s="252"/>
      <c r="L41" s="115"/>
    </row>
    <row r="42" spans="3:15" ht="29.25" customHeight="1">
      <c r="C42" s="111"/>
      <c r="D42" s="112"/>
      <c r="E42" s="186" t="s">
        <v>288</v>
      </c>
      <c r="F42" s="220" t="s">
        <v>441</v>
      </c>
      <c r="G42" s="175">
        <f>SUM(J42:K42)</f>
        <v>0</v>
      </c>
      <c r="H42" s="137"/>
      <c r="I42" s="181"/>
      <c r="J42" s="229"/>
      <c r="K42" s="252"/>
      <c r="L42" s="115"/>
    </row>
    <row r="43" spans="3:15" ht="29.25" customHeight="1">
      <c r="C43" s="111"/>
      <c r="D43" s="112"/>
      <c r="E43" s="186" t="s">
        <v>122</v>
      </c>
      <c r="F43" s="222" t="s">
        <v>442</v>
      </c>
      <c r="G43" s="175">
        <f>SUM(G44:G46)</f>
        <v>0</v>
      </c>
      <c r="H43" s="137"/>
      <c r="I43" s="181"/>
      <c r="J43" s="231">
        <f>SUM(J44:J46)</f>
        <v>0</v>
      </c>
      <c r="K43" s="252"/>
      <c r="L43" s="115"/>
    </row>
    <row r="44" spans="3:15" ht="29.25" customHeight="1">
      <c r="C44" s="111"/>
      <c r="D44" s="112"/>
      <c r="E44" s="186" t="s">
        <v>289</v>
      </c>
      <c r="F44" s="220" t="s">
        <v>290</v>
      </c>
      <c r="G44" s="175">
        <f t="shared" ref="G44:G52" si="2">SUM(J44:K44)</f>
        <v>0</v>
      </c>
      <c r="H44" s="137"/>
      <c r="I44" s="181"/>
      <c r="J44" s="229"/>
      <c r="K44" s="252"/>
      <c r="L44" s="115"/>
    </row>
    <row r="45" spans="3:15" ht="29.25" customHeight="1">
      <c r="C45" s="111"/>
      <c r="D45" s="112"/>
      <c r="E45" s="186" t="s">
        <v>291</v>
      </c>
      <c r="F45" s="220" t="s">
        <v>443</v>
      </c>
      <c r="G45" s="175">
        <f t="shared" si="2"/>
        <v>0</v>
      </c>
      <c r="H45" s="137"/>
      <c r="I45" s="181"/>
      <c r="J45" s="229"/>
      <c r="K45" s="252"/>
      <c r="L45" s="115"/>
    </row>
    <row r="46" spans="3:15" ht="29.25" customHeight="1">
      <c r="C46" s="111"/>
      <c r="D46" s="112"/>
      <c r="E46" s="186" t="s">
        <v>292</v>
      </c>
      <c r="F46" s="220" t="s">
        <v>444</v>
      </c>
      <c r="G46" s="175">
        <f t="shared" si="2"/>
        <v>0</v>
      </c>
      <c r="H46" s="137"/>
      <c r="I46" s="181"/>
      <c r="J46" s="229"/>
      <c r="K46" s="252"/>
      <c r="L46" s="115"/>
    </row>
    <row r="47" spans="3:15" ht="29.25" customHeight="1">
      <c r="C47" s="111"/>
      <c r="D47" s="112"/>
      <c r="E47" s="186" t="s">
        <v>123</v>
      </c>
      <c r="F47" s="223" t="s">
        <v>445</v>
      </c>
      <c r="G47" s="175">
        <f t="shared" si="2"/>
        <v>0</v>
      </c>
      <c r="H47" s="137"/>
      <c r="I47" s="181"/>
      <c r="J47" s="229"/>
      <c r="K47" s="252"/>
      <c r="L47" s="115"/>
    </row>
    <row r="48" spans="3:15" ht="29.25" customHeight="1">
      <c r="C48" s="111"/>
      <c r="D48" s="112"/>
      <c r="E48" s="186" t="s">
        <v>227</v>
      </c>
      <c r="F48" s="223" t="s">
        <v>446</v>
      </c>
      <c r="G48" s="175">
        <f t="shared" si="2"/>
        <v>0</v>
      </c>
      <c r="H48" s="137"/>
      <c r="I48" s="181"/>
      <c r="J48" s="229"/>
      <c r="K48" s="252"/>
      <c r="L48" s="115"/>
    </row>
    <row r="49" spans="3:12" ht="29.25" customHeight="1">
      <c r="C49" s="111"/>
      <c r="D49" s="112"/>
      <c r="E49" s="186" t="s">
        <v>320</v>
      </c>
      <c r="F49" s="223" t="s">
        <v>447</v>
      </c>
      <c r="G49" s="175">
        <f t="shared" si="2"/>
        <v>0</v>
      </c>
      <c r="H49" s="137">
        <v>5419.18</v>
      </c>
      <c r="I49" s="181"/>
      <c r="J49" s="229"/>
      <c r="K49" s="252"/>
      <c r="L49" s="115"/>
    </row>
    <row r="50" spans="3:12" ht="29.25" customHeight="1">
      <c r="C50" s="111"/>
      <c r="D50" s="112"/>
      <c r="E50" s="186" t="s">
        <v>321</v>
      </c>
      <c r="F50" s="223" t="s">
        <v>448</v>
      </c>
      <c r="G50" s="175">
        <f t="shared" si="2"/>
        <v>0</v>
      </c>
      <c r="H50" s="137">
        <v>0</v>
      </c>
      <c r="I50" s="181"/>
      <c r="J50" s="229"/>
      <c r="K50" s="252"/>
      <c r="L50" s="115"/>
    </row>
    <row r="51" spans="3:12" ht="29.25" customHeight="1">
      <c r="C51" s="111"/>
      <c r="D51" s="112"/>
      <c r="E51" s="186" t="s">
        <v>293</v>
      </c>
      <c r="F51" s="223" t="s">
        <v>449</v>
      </c>
      <c r="G51" s="175">
        <f t="shared" si="2"/>
        <v>0</v>
      </c>
      <c r="H51" s="137">
        <v>0</v>
      </c>
      <c r="I51" s="181"/>
      <c r="J51" s="229"/>
      <c r="K51" s="252"/>
      <c r="L51" s="115"/>
    </row>
    <row r="52" spans="3:12" ht="29.25" customHeight="1" thickBot="1">
      <c r="C52" s="111"/>
      <c r="D52" s="112"/>
      <c r="E52" s="187" t="s">
        <v>294</v>
      </c>
      <c r="F52" s="224" t="s">
        <v>450</v>
      </c>
      <c r="G52" s="182">
        <f t="shared" si="2"/>
        <v>0</v>
      </c>
      <c r="H52" s="142"/>
      <c r="I52" s="181"/>
      <c r="J52" s="232"/>
      <c r="K52" s="252"/>
      <c r="L52" s="115"/>
    </row>
    <row r="53" spans="3:12">
      <c r="C53" s="111"/>
      <c r="D53" s="119"/>
      <c r="E53" s="120"/>
      <c r="F53" s="121"/>
      <c r="G53" s="122"/>
      <c r="H53" s="122"/>
      <c r="I53" s="188"/>
      <c r="J53" s="233" t="s">
        <v>302</v>
      </c>
      <c r="K53" s="122"/>
      <c r="L53" s="123"/>
    </row>
    <row r="54" spans="3:12">
      <c r="C54" s="111"/>
      <c r="D54" s="111"/>
      <c r="E54" s="111"/>
      <c r="F54" s="124"/>
      <c r="G54" s="125"/>
      <c r="H54" s="125"/>
      <c r="I54" s="125"/>
      <c r="J54" s="125"/>
      <c r="K54" s="125"/>
    </row>
  </sheetData>
  <sheetProtection password="FA9C" sheet="1" scenarios="1" formatColumns="0" formatRows="0"/>
  <mergeCells count="1">
    <mergeCell ref="E10:G10"/>
  </mergeCells>
  <phoneticPr fontId="4" type="noConversion"/>
  <dataValidations count="5">
    <dataValidation type="decimal" allowBlank="1" showInputMessage="1" showErrorMessage="1" sqref="K20:K29">
      <formula1>0</formula1>
      <formula2>999999999999</formula2>
    </dataValidation>
    <dataValidation type="list" allowBlank="1" showInputMessage="1" showErrorMessage="1" sqref="G19 I19">
      <formula1>"да,нет"</formula1>
    </dataValidation>
    <dataValidation type="decimal" allowBlank="1" showInputMessage="1" showErrorMessage="1" sqref="G18 J21:J52 G20:I52 I18">
      <formula1>-99999999999</formula1>
      <formula2>999999999999</formula2>
    </dataValidation>
    <dataValidation type="decimal" allowBlank="1" showInputMessage="1" showErrorMessage="1" sqref="J20">
      <formula1>-999999999999</formula1>
      <formula2>999999999999</formula2>
    </dataValidation>
    <dataValidation type="date" allowBlank="1" showInputMessage="1" showErrorMessage="1" sqref="G16:G17">
      <formula1>1</formula1>
      <formula2>73051</formula2>
    </dataValidation>
  </dataValidations>
  <hyperlinks>
    <hyperlink ref="F30" location="'ТС инвестиции'!A1" tooltip="Добавить показатель эффективности" display="Добавить показатель эффективности"/>
    <hyperlink ref="F9" location="'Список листов'!A1" tooltip="К списку листов" display="Список листов"/>
    <hyperlink ref="L14" location="'ТС инвестиции'!A1" display="Добавить мероприятие"/>
    <hyperlink ref="J53" location="'ТС инвестиции'!A1" display="Удалить мероприятие"/>
  </hyperlinks>
  <pageMargins left="0.75" right="0.75" top="1" bottom="1" header="0.5" footer="0.5"/>
  <pageSetup paperSize="9" scale="68" fitToHeight="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105">
    <pageSetUpPr fitToPage="1"/>
  </sheetPr>
  <dimension ref="C1:AB23"/>
  <sheetViews>
    <sheetView topLeftCell="C7" workbookViewId="0">
      <selection activeCell="G21" sqref="G21"/>
    </sheetView>
  </sheetViews>
  <sheetFormatPr defaultRowHeight="11.25"/>
  <cols>
    <col min="1" max="2" width="0" style="90" hidden="1" customWidth="1"/>
    <col min="3" max="3" width="3.7109375" style="90" customWidth="1"/>
    <col min="4" max="4" width="8.85546875" style="90" customWidth="1"/>
    <col min="5" max="5" width="6.85546875" style="90" customWidth="1"/>
    <col min="6" max="6" width="50.7109375" style="90" customWidth="1"/>
    <col min="7" max="7" width="40.7109375" style="90" customWidth="1"/>
    <col min="8" max="8" width="3.7109375" style="90" customWidth="1"/>
    <col min="9" max="16384" width="9.140625" style="90"/>
  </cols>
  <sheetData>
    <row r="1" spans="3:28" hidden="1"/>
    <row r="2" spans="3:28" hidden="1"/>
    <row r="3" spans="3:28" hidden="1"/>
    <row r="4" spans="3:28" hidden="1"/>
    <row r="5" spans="3:28" hidden="1"/>
    <row r="6" spans="3:28" hidden="1"/>
    <row r="8" spans="3:28">
      <c r="D8" s="92"/>
      <c r="E8" s="93"/>
      <c r="F8" s="93"/>
      <c r="G8" s="93"/>
      <c r="H8" s="94"/>
    </row>
    <row r="9" spans="3:28" ht="12.75" customHeight="1">
      <c r="D9" s="95"/>
      <c r="E9" s="96"/>
      <c r="F9" s="154" t="s">
        <v>325</v>
      </c>
      <c r="G9" s="96"/>
      <c r="H9" s="97"/>
      <c r="I9" s="98"/>
      <c r="J9" s="98"/>
      <c r="K9" s="98"/>
      <c r="L9" s="98"/>
      <c r="M9" s="98"/>
      <c r="N9" s="98"/>
      <c r="O9" s="98"/>
      <c r="P9" s="98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</row>
    <row r="10" spans="3:28" ht="36" customHeight="1">
      <c r="C10" s="100"/>
      <c r="D10" s="101"/>
      <c r="E10" s="403" t="s">
        <v>306</v>
      </c>
      <c r="F10" s="404"/>
      <c r="G10" s="405"/>
      <c r="H10" s="102"/>
      <c r="I10" s="103"/>
      <c r="J10" s="103"/>
      <c r="K10" s="103"/>
      <c r="L10" s="103"/>
      <c r="M10" s="103"/>
      <c r="N10" s="103"/>
      <c r="O10" s="103"/>
      <c r="P10" s="103"/>
      <c r="Q10" s="104"/>
      <c r="R10" s="104"/>
      <c r="S10" s="104"/>
      <c r="T10" s="104"/>
      <c r="U10" s="104"/>
      <c r="V10" s="104"/>
      <c r="W10" s="104"/>
      <c r="X10" s="104"/>
    </row>
    <row r="11" spans="3:28" ht="12.75" customHeight="1" thickBot="1">
      <c r="C11" s="100"/>
      <c r="D11" s="101"/>
      <c r="E11" s="96"/>
      <c r="F11" s="96"/>
      <c r="G11" s="96"/>
      <c r="H11" s="97"/>
      <c r="I11" s="98"/>
      <c r="J11" s="98"/>
      <c r="K11" s="98"/>
      <c r="L11" s="98"/>
      <c r="M11" s="98"/>
      <c r="N11" s="98"/>
      <c r="O11" s="98"/>
      <c r="P11" s="98"/>
      <c r="Q11" s="104"/>
      <c r="R11" s="104"/>
      <c r="S11" s="104"/>
      <c r="T11" s="104"/>
      <c r="U11" s="104"/>
      <c r="V11" s="104"/>
      <c r="W11" s="104"/>
      <c r="X11" s="104"/>
    </row>
    <row r="12" spans="3:28" ht="30" customHeight="1" thickBot="1">
      <c r="C12" s="100"/>
      <c r="D12" s="101"/>
      <c r="E12" s="105" t="s">
        <v>26</v>
      </c>
      <c r="F12" s="106" t="s">
        <v>106</v>
      </c>
      <c r="G12" s="107" t="s">
        <v>350</v>
      </c>
      <c r="H12" s="97"/>
      <c r="I12" s="98"/>
      <c r="J12" s="98"/>
      <c r="K12" s="98"/>
      <c r="L12" s="98"/>
      <c r="M12" s="98"/>
      <c r="N12" s="98"/>
      <c r="O12" s="98"/>
      <c r="P12" s="98"/>
      <c r="Q12" s="104"/>
      <c r="R12" s="104"/>
      <c r="S12" s="104"/>
      <c r="T12" s="104"/>
      <c r="U12" s="104"/>
      <c r="V12" s="104"/>
      <c r="W12" s="104"/>
      <c r="X12" s="104"/>
    </row>
    <row r="13" spans="3:28" ht="12" customHeight="1" thickBot="1">
      <c r="C13" s="100"/>
      <c r="D13" s="101"/>
      <c r="E13" s="108">
        <v>1</v>
      </c>
      <c r="F13" s="109">
        <f>E13+1</f>
        <v>2</v>
      </c>
      <c r="G13" s="110">
        <f>F13+1</f>
        <v>3</v>
      </c>
      <c r="H13" s="97"/>
      <c r="I13" s="98"/>
      <c r="J13" s="98"/>
      <c r="K13" s="98"/>
      <c r="L13" s="98"/>
      <c r="M13" s="98"/>
      <c r="N13" s="98"/>
      <c r="O13" s="98"/>
      <c r="P13" s="98"/>
      <c r="Q13" s="104"/>
      <c r="R13" s="104"/>
      <c r="S13" s="104"/>
      <c r="T13" s="104"/>
      <c r="U13" s="104"/>
      <c r="V13" s="104"/>
      <c r="W13" s="104"/>
      <c r="X13" s="104"/>
    </row>
    <row r="14" spans="3:28" ht="36" customHeight="1">
      <c r="C14" s="111"/>
      <c r="D14" s="112"/>
      <c r="E14" s="113">
        <v>1</v>
      </c>
      <c r="F14" s="114" t="s">
        <v>371</v>
      </c>
      <c r="G14" s="144">
        <v>0</v>
      </c>
      <c r="H14" s="115"/>
    </row>
    <row r="15" spans="3:28" ht="36" customHeight="1">
      <c r="C15" s="111"/>
      <c r="D15" s="112"/>
      <c r="E15" s="131" t="s">
        <v>485</v>
      </c>
      <c r="F15" s="328" t="s">
        <v>372</v>
      </c>
      <c r="G15" s="144">
        <v>0</v>
      </c>
      <c r="H15" s="115"/>
    </row>
    <row r="16" spans="3:28" ht="36" customHeight="1">
      <c r="C16" s="111"/>
      <c r="D16" s="112"/>
      <c r="E16" s="89">
        <v>2</v>
      </c>
      <c r="F16" s="116" t="s">
        <v>369</v>
      </c>
      <c r="G16" s="141">
        <v>0</v>
      </c>
      <c r="H16" s="115"/>
    </row>
    <row r="17" spans="3:8" ht="36" customHeight="1">
      <c r="C17" s="111"/>
      <c r="D17" s="112"/>
      <c r="E17" s="89">
        <v>3</v>
      </c>
      <c r="F17" s="116" t="s">
        <v>267</v>
      </c>
      <c r="G17" s="141">
        <v>0</v>
      </c>
      <c r="H17" s="115"/>
    </row>
    <row r="18" spans="3:8" ht="36" customHeight="1">
      <c r="C18" s="111"/>
      <c r="D18" s="322"/>
      <c r="E18" s="89">
        <v>4</v>
      </c>
      <c r="F18" s="116" t="s">
        <v>370</v>
      </c>
      <c r="G18" s="130">
        <f>SUM(G19:G20)</f>
        <v>0</v>
      </c>
      <c r="H18" s="115"/>
    </row>
    <row r="19" spans="3:8" hidden="1">
      <c r="C19" s="111"/>
      <c r="D19" s="322" t="s">
        <v>482</v>
      </c>
      <c r="E19" s="323"/>
      <c r="F19" s="324"/>
      <c r="G19" s="326"/>
      <c r="H19" s="115"/>
    </row>
    <row r="20" spans="3:8">
      <c r="C20" s="111"/>
      <c r="D20" s="322" t="s">
        <v>481</v>
      </c>
      <c r="E20" s="320"/>
      <c r="F20" s="329" t="s">
        <v>373</v>
      </c>
      <c r="G20" s="321"/>
      <c r="H20" s="115"/>
    </row>
    <row r="21" spans="3:8" ht="36" customHeight="1" thickBot="1">
      <c r="C21" s="111"/>
      <c r="D21" s="112"/>
      <c r="E21" s="168">
        <v>5</v>
      </c>
      <c r="F21" s="169" t="s">
        <v>198</v>
      </c>
      <c r="G21" s="213">
        <v>0</v>
      </c>
      <c r="H21" s="115"/>
    </row>
    <row r="22" spans="3:8">
      <c r="C22" s="111"/>
      <c r="D22" s="119"/>
      <c r="E22" s="120"/>
      <c r="F22" s="121"/>
      <c r="G22" s="122"/>
      <c r="H22" s="123"/>
    </row>
    <row r="23" spans="3:8">
      <c r="C23" s="111"/>
      <c r="D23" s="111"/>
      <c r="E23" s="111"/>
      <c r="F23" s="124"/>
      <c r="G23" s="125"/>
    </row>
  </sheetData>
  <sheetProtection password="FA9C" sheet="1" objects="1" scenarios="1" formatColumns="0" formatRows="0"/>
  <mergeCells count="1">
    <mergeCell ref="E10:G10"/>
  </mergeCells>
  <phoneticPr fontId="4" type="noConversion"/>
  <dataValidations count="2">
    <dataValidation type="whole" allowBlank="1" showInputMessage="1" showErrorMessage="1" sqref="G21 G14:G17">
      <formula1>-99999999</formula1>
      <formula2>999999999</formula2>
    </dataValidation>
    <dataValidation type="decimal" allowBlank="1" showInputMessage="1" showErrorMessage="1" sqref="G18:G20">
      <formula1>-99999999999</formula1>
      <formula2>999999999999</formula2>
    </dataValidation>
  </dataValidations>
  <hyperlinks>
    <hyperlink ref="F9" location="'Список листов'!A1" tooltip="К списку листов" display="Список листов"/>
    <hyperlink ref="F20" location="'ТС доступ'!A1" display="Добавить систему теплоснабжения"/>
  </hyperlinks>
  <pageMargins left="0.75" right="0.75" top="1" bottom="1" header="0.5" footer="0.5"/>
  <pageSetup paperSize="9" scale="7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106">
    <pageSetUpPr fitToPage="1"/>
  </sheetPr>
  <dimension ref="A1:AD66"/>
  <sheetViews>
    <sheetView topLeftCell="F7" workbookViewId="0">
      <selection activeCell="I49" sqref="I49"/>
    </sheetView>
  </sheetViews>
  <sheetFormatPr defaultRowHeight="11.25"/>
  <cols>
    <col min="1" max="2" width="2.7109375" style="90" hidden="1" customWidth="1"/>
    <col min="3" max="4" width="2.7109375" style="90" customWidth="1"/>
    <col min="5" max="5" width="6.85546875" style="90" customWidth="1"/>
    <col min="6" max="6" width="50.7109375" style="90" customWidth="1"/>
    <col min="7" max="7" width="30.7109375" style="90" customWidth="1"/>
    <col min="8" max="8" width="15.7109375" style="90" customWidth="1"/>
    <col min="9" max="9" width="40.7109375" style="90" customWidth="1"/>
    <col min="10" max="10" width="14.7109375" style="90" customWidth="1"/>
    <col min="11" max="11" width="2.7109375" style="90" customWidth="1"/>
    <col min="12" max="16384" width="9.140625" style="90"/>
  </cols>
  <sheetData>
    <row r="1" spans="3:30" ht="11.25" hidden="1" customHeight="1"/>
    <row r="2" spans="3:30" ht="11.25" hidden="1" customHeight="1"/>
    <row r="3" spans="3:30" ht="11.25" hidden="1" customHeight="1"/>
    <row r="4" spans="3:30" ht="11.25" hidden="1" customHeight="1"/>
    <row r="5" spans="3:30" ht="11.25" hidden="1" customHeight="1"/>
    <row r="6" spans="3:30" ht="11.25" hidden="1" customHeight="1"/>
    <row r="8" spans="3:30">
      <c r="D8" s="92"/>
      <c r="E8" s="93"/>
      <c r="F8" s="93"/>
      <c r="G8" s="93"/>
      <c r="H8" s="93"/>
      <c r="I8" s="93"/>
      <c r="J8" s="94"/>
    </row>
    <row r="9" spans="3:30" ht="12.75" customHeight="1">
      <c r="D9" s="95"/>
      <c r="E9" s="96"/>
      <c r="F9" s="154" t="s">
        <v>325</v>
      </c>
      <c r="G9" s="127"/>
      <c r="H9" s="127"/>
      <c r="I9" s="96"/>
      <c r="J9" s="97"/>
      <c r="K9" s="98"/>
      <c r="L9" s="98"/>
      <c r="M9" s="98"/>
      <c r="N9" s="98"/>
      <c r="O9" s="98"/>
      <c r="P9" s="98"/>
      <c r="Q9" s="98"/>
      <c r="R9" s="98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</row>
    <row r="10" spans="3:30" ht="30.75" customHeight="1">
      <c r="C10" s="100"/>
      <c r="D10" s="101"/>
      <c r="E10" s="403" t="s">
        <v>307</v>
      </c>
      <c r="F10" s="404"/>
      <c r="G10" s="404"/>
      <c r="H10" s="404"/>
      <c r="I10" s="405"/>
      <c r="J10" s="102"/>
      <c r="K10" s="103"/>
      <c r="L10" s="103"/>
      <c r="M10" s="103"/>
      <c r="N10" s="103"/>
      <c r="O10" s="103"/>
      <c r="P10" s="103"/>
      <c r="Q10" s="103"/>
      <c r="R10" s="103"/>
      <c r="S10" s="104"/>
      <c r="T10" s="104"/>
      <c r="U10" s="104"/>
      <c r="V10" s="104"/>
      <c r="W10" s="104"/>
      <c r="X10" s="104"/>
      <c r="Y10" s="104"/>
      <c r="Z10" s="104"/>
    </row>
    <row r="11" spans="3:30" ht="12.75" customHeight="1" thickBot="1">
      <c r="C11" s="100"/>
      <c r="D11" s="101"/>
      <c r="E11" s="96"/>
      <c r="F11" s="96"/>
      <c r="G11" s="96"/>
      <c r="H11" s="96"/>
      <c r="I11" s="96"/>
      <c r="J11" s="97"/>
      <c r="K11" s="98"/>
      <c r="L11" s="98"/>
      <c r="M11" s="98"/>
      <c r="N11" s="98"/>
      <c r="O11" s="98"/>
      <c r="P11" s="98"/>
      <c r="Q11" s="98"/>
      <c r="R11" s="98"/>
      <c r="S11" s="104"/>
      <c r="T11" s="104"/>
      <c r="U11" s="104"/>
      <c r="V11" s="104"/>
      <c r="W11" s="104"/>
      <c r="X11" s="104"/>
      <c r="Y11" s="104"/>
      <c r="Z11" s="104"/>
    </row>
    <row r="12" spans="3:30" ht="29.25" customHeight="1" thickBot="1">
      <c r="C12" s="100"/>
      <c r="D12" s="101"/>
      <c r="E12" s="234" t="s">
        <v>26</v>
      </c>
      <c r="F12" s="449" t="s">
        <v>106</v>
      </c>
      <c r="G12" s="450"/>
      <c r="H12" s="236" t="s">
        <v>88</v>
      </c>
      <c r="I12" s="237" t="s">
        <v>350</v>
      </c>
      <c r="J12" s="97"/>
      <c r="K12" s="98"/>
      <c r="L12" s="98"/>
      <c r="M12" s="98"/>
      <c r="N12" s="98"/>
      <c r="O12" s="98"/>
      <c r="P12" s="98"/>
      <c r="Q12" s="98"/>
      <c r="R12" s="98"/>
      <c r="S12" s="104"/>
      <c r="T12" s="104"/>
      <c r="U12" s="104"/>
      <c r="V12" s="104"/>
      <c r="W12" s="104"/>
      <c r="X12" s="104"/>
      <c r="Y12" s="104"/>
      <c r="Z12" s="104"/>
    </row>
    <row r="13" spans="3:30" ht="12" customHeight="1" thickBot="1">
      <c r="C13" s="100"/>
      <c r="D13" s="101"/>
      <c r="E13" s="190">
        <v>1</v>
      </c>
      <c r="F13" s="448">
        <f>E13+1</f>
        <v>2</v>
      </c>
      <c r="G13" s="448"/>
      <c r="H13" s="191">
        <f>F13+1</f>
        <v>3</v>
      </c>
      <c r="I13" s="240">
        <f>H13+1</f>
        <v>4</v>
      </c>
      <c r="J13" s="97"/>
      <c r="K13" s="98"/>
      <c r="L13" s="98"/>
      <c r="M13" s="98"/>
      <c r="N13" s="98"/>
      <c r="O13" s="98"/>
      <c r="P13" s="98"/>
      <c r="Q13" s="98"/>
      <c r="R13" s="98"/>
      <c r="S13" s="104"/>
      <c r="T13" s="104"/>
      <c r="U13" s="104"/>
      <c r="V13" s="104"/>
      <c r="W13" s="104"/>
      <c r="X13" s="104"/>
      <c r="Y13" s="104"/>
      <c r="Z13" s="104"/>
    </row>
    <row r="14" spans="3:30" ht="29.25" customHeight="1">
      <c r="C14" s="111"/>
      <c r="D14" s="112"/>
      <c r="E14" s="131">
        <v>1</v>
      </c>
      <c r="F14" s="446" t="s">
        <v>375</v>
      </c>
      <c r="G14" s="447"/>
      <c r="H14" s="255" t="s">
        <v>330</v>
      </c>
      <c r="I14" s="256" t="s">
        <v>29</v>
      </c>
      <c r="J14" s="253"/>
    </row>
    <row r="15" spans="3:30" ht="29.25" customHeight="1">
      <c r="C15" s="111"/>
      <c r="D15" s="112"/>
      <c r="E15" s="128">
        <v>2</v>
      </c>
      <c r="F15" s="430" t="s">
        <v>376</v>
      </c>
      <c r="G15" s="431"/>
      <c r="H15" s="129" t="s">
        <v>328</v>
      </c>
      <c r="I15" s="137">
        <v>54310.07</v>
      </c>
      <c r="J15" s="115"/>
    </row>
    <row r="16" spans="3:30" ht="29.25" customHeight="1">
      <c r="C16" s="111"/>
      <c r="D16" s="112"/>
      <c r="E16" s="128">
        <v>3</v>
      </c>
      <c r="F16" s="430" t="s">
        <v>377</v>
      </c>
      <c r="G16" s="431"/>
      <c r="H16" s="129" t="s">
        <v>328</v>
      </c>
      <c r="I16" s="130">
        <f>SUM(I17,I18,I24,I27,I28,I29,I30,I31,I32,I33,I36,I39,I40)</f>
        <v>54129.270000000011</v>
      </c>
      <c r="J16" s="115"/>
    </row>
    <row r="17" spans="3:11" ht="15" customHeight="1">
      <c r="C17" s="111"/>
      <c r="D17" s="112"/>
      <c r="E17" s="128" t="s">
        <v>89</v>
      </c>
      <c r="F17" s="428" t="s">
        <v>378</v>
      </c>
      <c r="G17" s="429"/>
      <c r="H17" s="129" t="s">
        <v>328</v>
      </c>
      <c r="I17" s="137">
        <v>0</v>
      </c>
      <c r="J17" s="115"/>
    </row>
    <row r="18" spans="3:11" ht="15" customHeight="1">
      <c r="C18" s="111"/>
      <c r="D18" s="112"/>
      <c r="E18" s="128" t="s">
        <v>90</v>
      </c>
      <c r="F18" s="428" t="s">
        <v>379</v>
      </c>
      <c r="G18" s="429"/>
      <c r="H18" s="129" t="s">
        <v>328</v>
      </c>
      <c r="I18" s="130">
        <f>SUMIF(G19:G23,G19,I19:I23)</f>
        <v>40653.300000000003</v>
      </c>
      <c r="J18" s="115"/>
    </row>
    <row r="19" spans="3:11">
      <c r="C19" s="111"/>
      <c r="D19" s="112"/>
      <c r="E19" s="440" t="s">
        <v>326</v>
      </c>
      <c r="F19" s="443" t="s">
        <v>233</v>
      </c>
      <c r="G19" s="116" t="s">
        <v>329</v>
      </c>
      <c r="H19" s="129" t="s">
        <v>328</v>
      </c>
      <c r="I19" s="138">
        <v>40653.300000000003</v>
      </c>
      <c r="J19" s="115"/>
    </row>
    <row r="20" spans="3:11" ht="11.25" customHeight="1">
      <c r="C20" s="111"/>
      <c r="D20" s="112"/>
      <c r="E20" s="441"/>
      <c r="F20" s="444"/>
      <c r="G20" s="126" t="s">
        <v>327</v>
      </c>
      <c r="H20" s="337" t="s">
        <v>1164</v>
      </c>
      <c r="I20" s="138">
        <v>11840</v>
      </c>
      <c r="J20" s="338" t="b">
        <f>ISNA(J21)</f>
        <v>0</v>
      </c>
    </row>
    <row r="21" spans="3:11" ht="24.75" customHeight="1">
      <c r="C21" s="111"/>
      <c r="D21" s="112"/>
      <c r="E21" s="441"/>
      <c r="F21" s="444"/>
      <c r="G21" s="116" t="s">
        <v>492</v>
      </c>
      <c r="H21" s="129" t="s">
        <v>328</v>
      </c>
      <c r="I21" s="130">
        <f>IF(I20="",0,IF(I20=0,0,I19/I20))</f>
        <v>3.4335557432432435</v>
      </c>
      <c r="J21" s="338" t="str">
        <f>INDEX(tech!G$24:G$51,MATCH(F19,tech!F$24:F$51,0))</f>
        <v>тыс. м3</v>
      </c>
    </row>
    <row r="22" spans="3:11">
      <c r="C22" s="111"/>
      <c r="D22" s="112"/>
      <c r="E22" s="442"/>
      <c r="F22" s="445"/>
      <c r="G22" s="126" t="s">
        <v>303</v>
      </c>
      <c r="H22" s="132" t="s">
        <v>330</v>
      </c>
      <c r="I22" s="214" t="s">
        <v>1165</v>
      </c>
      <c r="J22" s="115"/>
    </row>
    <row r="23" spans="3:11" ht="15" customHeight="1">
      <c r="C23" s="111"/>
      <c r="D23" s="112"/>
      <c r="E23" s="85"/>
      <c r="F23" s="87" t="s">
        <v>304</v>
      </c>
      <c r="G23" s="86"/>
      <c r="H23" s="86"/>
      <c r="I23" s="88"/>
      <c r="J23" s="115"/>
      <c r="K23" s="133"/>
    </row>
    <row r="24" spans="3:11" ht="23.25" customHeight="1">
      <c r="C24" s="111"/>
      <c r="D24" s="112"/>
      <c r="E24" s="131" t="s">
        <v>308</v>
      </c>
      <c r="F24" s="428" t="s">
        <v>380</v>
      </c>
      <c r="G24" s="429"/>
      <c r="H24" s="129" t="s">
        <v>328</v>
      </c>
      <c r="I24" s="140">
        <v>0</v>
      </c>
      <c r="J24" s="115"/>
    </row>
    <row r="25" spans="3:11" ht="15" customHeight="1">
      <c r="C25" s="111"/>
      <c r="D25" s="112"/>
      <c r="E25" s="131" t="s">
        <v>309</v>
      </c>
      <c r="F25" s="438" t="s">
        <v>381</v>
      </c>
      <c r="G25" s="439"/>
      <c r="H25" s="129" t="s">
        <v>331</v>
      </c>
      <c r="I25" s="130">
        <f>IF(I26=0,0,I24/I26)</f>
        <v>0</v>
      </c>
      <c r="J25" s="115"/>
    </row>
    <row r="26" spans="3:11" ht="15" customHeight="1">
      <c r="C26" s="111"/>
      <c r="D26" s="112"/>
      <c r="E26" s="128" t="s">
        <v>310</v>
      </c>
      <c r="F26" s="438" t="s">
        <v>382</v>
      </c>
      <c r="G26" s="439"/>
      <c r="H26" s="129" t="s">
        <v>59</v>
      </c>
      <c r="I26" s="137">
        <v>0</v>
      </c>
      <c r="J26" s="115"/>
    </row>
    <row r="27" spans="3:11" ht="23.25" customHeight="1">
      <c r="C27" s="111"/>
      <c r="D27" s="112"/>
      <c r="E27" s="128" t="s">
        <v>311</v>
      </c>
      <c r="F27" s="428" t="s">
        <v>383</v>
      </c>
      <c r="G27" s="429"/>
      <c r="H27" s="129" t="s">
        <v>328</v>
      </c>
      <c r="I27" s="137">
        <v>412.75</v>
      </c>
      <c r="J27" s="115"/>
    </row>
    <row r="28" spans="3:11" ht="23.25" customHeight="1">
      <c r="C28" s="111"/>
      <c r="D28" s="112"/>
      <c r="E28" s="128" t="s">
        <v>312</v>
      </c>
      <c r="F28" s="428" t="s">
        <v>384</v>
      </c>
      <c r="G28" s="429"/>
      <c r="H28" s="129" t="s">
        <v>328</v>
      </c>
      <c r="I28" s="137">
        <v>0</v>
      </c>
      <c r="J28" s="115"/>
    </row>
    <row r="29" spans="3:11" ht="23.25" customHeight="1">
      <c r="C29" s="111"/>
      <c r="D29" s="112"/>
      <c r="E29" s="128" t="s">
        <v>295</v>
      </c>
      <c r="F29" s="430" t="s">
        <v>385</v>
      </c>
      <c r="G29" s="431"/>
      <c r="H29" s="129" t="s">
        <v>328</v>
      </c>
      <c r="I29" s="137">
        <v>2319.9699999999998</v>
      </c>
      <c r="J29" s="115"/>
    </row>
    <row r="30" spans="3:11" ht="23.25" customHeight="1">
      <c r="C30" s="111"/>
      <c r="D30" s="112"/>
      <c r="E30" s="128" t="s">
        <v>296</v>
      </c>
      <c r="F30" s="430" t="s">
        <v>386</v>
      </c>
      <c r="G30" s="431"/>
      <c r="H30" s="129" t="s">
        <v>328</v>
      </c>
      <c r="I30" s="137">
        <v>788.79</v>
      </c>
      <c r="J30" s="115"/>
    </row>
    <row r="31" spans="3:11" ht="23.25" customHeight="1">
      <c r="C31" s="111"/>
      <c r="D31" s="112"/>
      <c r="E31" s="128" t="s">
        <v>313</v>
      </c>
      <c r="F31" s="428" t="s">
        <v>387</v>
      </c>
      <c r="G31" s="429"/>
      <c r="H31" s="129" t="s">
        <v>328</v>
      </c>
      <c r="I31" s="137">
        <v>5419.18</v>
      </c>
      <c r="J31" s="115"/>
    </row>
    <row r="32" spans="3:11" ht="15" customHeight="1">
      <c r="C32" s="111"/>
      <c r="D32" s="112"/>
      <c r="E32" s="128" t="s">
        <v>84</v>
      </c>
      <c r="F32" s="438" t="s">
        <v>388</v>
      </c>
      <c r="G32" s="439"/>
      <c r="H32" s="129" t="s">
        <v>328</v>
      </c>
      <c r="I32" s="137">
        <v>0</v>
      </c>
      <c r="J32" s="115"/>
    </row>
    <row r="33" spans="3:10" ht="23.25" customHeight="1">
      <c r="C33" s="111"/>
      <c r="D33" s="112"/>
      <c r="E33" s="128" t="s">
        <v>314</v>
      </c>
      <c r="F33" s="428" t="s">
        <v>389</v>
      </c>
      <c r="G33" s="429"/>
      <c r="H33" s="129" t="s">
        <v>328</v>
      </c>
      <c r="I33" s="137">
        <v>4.1500000000000004</v>
      </c>
      <c r="J33" s="115"/>
    </row>
    <row r="34" spans="3:10" ht="15" customHeight="1">
      <c r="C34" s="111"/>
      <c r="D34" s="112"/>
      <c r="E34" s="128" t="s">
        <v>315</v>
      </c>
      <c r="F34" s="438" t="s">
        <v>390</v>
      </c>
      <c r="G34" s="439"/>
      <c r="H34" s="129" t="s">
        <v>328</v>
      </c>
      <c r="I34" s="137">
        <v>0</v>
      </c>
      <c r="J34" s="115"/>
    </row>
    <row r="35" spans="3:10" ht="15" customHeight="1">
      <c r="C35" s="111"/>
      <c r="D35" s="112"/>
      <c r="E35" s="128" t="s">
        <v>316</v>
      </c>
      <c r="F35" s="438" t="s">
        <v>391</v>
      </c>
      <c r="G35" s="439"/>
      <c r="H35" s="129" t="s">
        <v>328</v>
      </c>
      <c r="I35" s="137">
        <v>0</v>
      </c>
      <c r="J35" s="115"/>
    </row>
    <row r="36" spans="3:10" ht="23.25" customHeight="1">
      <c r="C36" s="111"/>
      <c r="D36" s="112"/>
      <c r="E36" s="128" t="s">
        <v>317</v>
      </c>
      <c r="F36" s="428" t="s">
        <v>392</v>
      </c>
      <c r="G36" s="429"/>
      <c r="H36" s="129" t="s">
        <v>328</v>
      </c>
      <c r="I36" s="137">
        <f>2531.23+1317.16</f>
        <v>3848.3900000000003</v>
      </c>
      <c r="J36" s="115"/>
    </row>
    <row r="37" spans="3:10" ht="23.25" customHeight="1">
      <c r="C37" s="111"/>
      <c r="D37" s="112"/>
      <c r="E37" s="128" t="s">
        <v>7</v>
      </c>
      <c r="F37" s="438" t="s">
        <v>390</v>
      </c>
      <c r="G37" s="439"/>
      <c r="H37" s="129" t="s">
        <v>328</v>
      </c>
      <c r="I37" s="137">
        <v>0</v>
      </c>
      <c r="J37" s="115"/>
    </row>
    <row r="38" spans="3:10" ht="23.25" customHeight="1">
      <c r="C38" s="111"/>
      <c r="D38" s="112"/>
      <c r="E38" s="128" t="s">
        <v>8</v>
      </c>
      <c r="F38" s="438" t="s">
        <v>391</v>
      </c>
      <c r="G38" s="439"/>
      <c r="H38" s="129" t="s">
        <v>328</v>
      </c>
      <c r="I38" s="137">
        <v>0</v>
      </c>
      <c r="J38" s="115"/>
    </row>
    <row r="39" spans="3:10" ht="23.25" customHeight="1">
      <c r="C39" s="111"/>
      <c r="D39" s="112"/>
      <c r="E39" s="128" t="s">
        <v>318</v>
      </c>
      <c r="F39" s="428" t="s">
        <v>393</v>
      </c>
      <c r="G39" s="429"/>
      <c r="H39" s="129" t="s">
        <v>328</v>
      </c>
      <c r="I39" s="137">
        <v>556.04999999999995</v>
      </c>
      <c r="J39" s="115"/>
    </row>
    <row r="40" spans="3:10" ht="33.75" customHeight="1">
      <c r="C40" s="111"/>
      <c r="D40" s="112"/>
      <c r="E40" s="128" t="s">
        <v>319</v>
      </c>
      <c r="F40" s="428" t="s">
        <v>394</v>
      </c>
      <c r="G40" s="429"/>
      <c r="H40" s="129" t="s">
        <v>328</v>
      </c>
      <c r="I40" s="137">
        <v>126.69</v>
      </c>
      <c r="J40" s="115"/>
    </row>
    <row r="41" spans="3:10" ht="24" customHeight="1">
      <c r="C41" s="111"/>
      <c r="D41" s="112"/>
      <c r="E41" s="128" t="s">
        <v>108</v>
      </c>
      <c r="F41" s="432" t="s">
        <v>395</v>
      </c>
      <c r="G41" s="433"/>
      <c r="H41" s="129" t="s">
        <v>328</v>
      </c>
      <c r="I41" s="137">
        <v>180.8</v>
      </c>
      <c r="J41" s="115"/>
    </row>
    <row r="42" spans="3:10" ht="24" customHeight="1">
      <c r="C42" s="111"/>
      <c r="D42" s="112"/>
      <c r="E42" s="128" t="s">
        <v>109</v>
      </c>
      <c r="F42" s="432" t="s">
        <v>396</v>
      </c>
      <c r="G42" s="433"/>
      <c r="H42" s="129" t="s">
        <v>328</v>
      </c>
      <c r="I42" s="137">
        <v>0</v>
      </c>
      <c r="J42" s="115"/>
    </row>
    <row r="43" spans="3:10" ht="26.25" customHeight="1">
      <c r="C43" s="111"/>
      <c r="D43" s="112"/>
      <c r="E43" s="128" t="s">
        <v>464</v>
      </c>
      <c r="F43" s="428" t="s">
        <v>397</v>
      </c>
      <c r="G43" s="429"/>
      <c r="H43" s="129" t="s">
        <v>328</v>
      </c>
      <c r="I43" s="137">
        <v>0</v>
      </c>
      <c r="J43" s="115"/>
    </row>
    <row r="44" spans="3:10" ht="23.25" customHeight="1">
      <c r="C44" s="111"/>
      <c r="D44" s="112"/>
      <c r="E44" s="128" t="s">
        <v>110</v>
      </c>
      <c r="F44" s="432" t="s">
        <v>374</v>
      </c>
      <c r="G44" s="433"/>
      <c r="H44" s="129" t="s">
        <v>328</v>
      </c>
      <c r="I44" s="137">
        <v>76498.87</v>
      </c>
      <c r="J44" s="115"/>
    </row>
    <row r="45" spans="3:10" ht="23.25" customHeight="1">
      <c r="C45" s="111"/>
      <c r="D45" s="112"/>
      <c r="E45" s="128" t="s">
        <v>465</v>
      </c>
      <c r="F45" s="428" t="s">
        <v>398</v>
      </c>
      <c r="G45" s="429"/>
      <c r="H45" s="129" t="s">
        <v>328</v>
      </c>
      <c r="I45" s="137">
        <v>0</v>
      </c>
      <c r="J45" s="115"/>
    </row>
    <row r="46" spans="3:10" ht="23.25" customHeight="1">
      <c r="C46" s="111"/>
      <c r="D46" s="112"/>
      <c r="E46" s="128" t="s">
        <v>111</v>
      </c>
      <c r="F46" s="432" t="s">
        <v>399</v>
      </c>
      <c r="G46" s="433"/>
      <c r="H46" s="129" t="s">
        <v>332</v>
      </c>
      <c r="I46" s="137">
        <v>121</v>
      </c>
      <c r="J46" s="115"/>
    </row>
    <row r="47" spans="3:10" ht="23.25" customHeight="1">
      <c r="C47" s="111"/>
      <c r="D47" s="112"/>
      <c r="E47" s="128" t="s">
        <v>112</v>
      </c>
      <c r="F47" s="432" t="s">
        <v>400</v>
      </c>
      <c r="G47" s="433"/>
      <c r="H47" s="129" t="s">
        <v>332</v>
      </c>
      <c r="I47" s="137">
        <v>39.979999999999997</v>
      </c>
      <c r="J47" s="115"/>
    </row>
    <row r="48" spans="3:10" ht="23.25" customHeight="1">
      <c r="C48" s="111"/>
      <c r="D48" s="112"/>
      <c r="E48" s="128" t="s">
        <v>113</v>
      </c>
      <c r="F48" s="432" t="s">
        <v>401</v>
      </c>
      <c r="G48" s="433"/>
      <c r="H48" s="129" t="s">
        <v>333</v>
      </c>
      <c r="I48" s="137">
        <v>79.14</v>
      </c>
      <c r="J48" s="115"/>
    </row>
    <row r="49" spans="3:10" ht="23.25" customHeight="1">
      <c r="C49" s="111"/>
      <c r="D49" s="112"/>
      <c r="E49" s="128" t="s">
        <v>85</v>
      </c>
      <c r="F49" s="430" t="s">
        <v>402</v>
      </c>
      <c r="G49" s="431"/>
      <c r="H49" s="129" t="s">
        <v>333</v>
      </c>
      <c r="I49" s="137"/>
      <c r="J49" s="115"/>
    </row>
    <row r="50" spans="3:10" ht="23.25" customHeight="1">
      <c r="C50" s="111"/>
      <c r="D50" s="112"/>
      <c r="E50" s="128" t="s">
        <v>114</v>
      </c>
      <c r="F50" s="432" t="s">
        <v>403</v>
      </c>
      <c r="G50" s="433"/>
      <c r="H50" s="129" t="s">
        <v>333</v>
      </c>
      <c r="I50" s="137">
        <v>0</v>
      </c>
      <c r="J50" s="115"/>
    </row>
    <row r="51" spans="3:10" ht="23.25" customHeight="1">
      <c r="C51" s="111"/>
      <c r="D51" s="112"/>
      <c r="E51" s="128" t="s">
        <v>115</v>
      </c>
      <c r="F51" s="432" t="s">
        <v>404</v>
      </c>
      <c r="G51" s="433"/>
      <c r="H51" s="129" t="s">
        <v>333</v>
      </c>
      <c r="I51" s="130">
        <f>I52+I53</f>
        <v>62232</v>
      </c>
      <c r="J51" s="115"/>
    </row>
    <row r="52" spans="3:10" ht="23.25" customHeight="1">
      <c r="C52" s="111"/>
      <c r="D52" s="112"/>
      <c r="E52" s="128" t="s">
        <v>116</v>
      </c>
      <c r="F52" s="428" t="s">
        <v>405</v>
      </c>
      <c r="G52" s="429"/>
      <c r="H52" s="129" t="s">
        <v>333</v>
      </c>
      <c r="I52" s="137">
        <v>62232</v>
      </c>
      <c r="J52" s="115"/>
    </row>
    <row r="53" spans="3:10" ht="23.25" customHeight="1">
      <c r="C53" s="111"/>
      <c r="D53" s="112"/>
      <c r="E53" s="128" t="s">
        <v>91</v>
      </c>
      <c r="F53" s="428" t="s">
        <v>406</v>
      </c>
      <c r="G53" s="429"/>
      <c r="H53" s="129" t="s">
        <v>333</v>
      </c>
      <c r="I53" s="137">
        <v>0</v>
      </c>
      <c r="J53" s="115"/>
    </row>
    <row r="54" spans="3:10" ht="23.25" customHeight="1">
      <c r="C54" s="111"/>
      <c r="D54" s="112"/>
      <c r="E54" s="128" t="s">
        <v>117</v>
      </c>
      <c r="F54" s="432" t="s">
        <v>407</v>
      </c>
      <c r="G54" s="433"/>
      <c r="H54" s="129" t="s">
        <v>105</v>
      </c>
      <c r="I54" s="137">
        <v>16.908000000000001</v>
      </c>
      <c r="J54" s="115"/>
    </row>
    <row r="55" spans="3:10" ht="23.25" customHeight="1">
      <c r="C55" s="111"/>
      <c r="D55" s="112"/>
      <c r="E55" s="128" t="s">
        <v>118</v>
      </c>
      <c r="F55" s="430" t="s">
        <v>266</v>
      </c>
      <c r="G55" s="431"/>
      <c r="H55" s="129" t="s">
        <v>86</v>
      </c>
      <c r="I55" s="137">
        <v>14.691000000000001</v>
      </c>
      <c r="J55" s="115"/>
    </row>
    <row r="56" spans="3:10" ht="23.25" customHeight="1">
      <c r="C56" s="111"/>
      <c r="D56" s="112"/>
      <c r="E56" s="128" t="s">
        <v>119</v>
      </c>
      <c r="F56" s="432" t="s">
        <v>408</v>
      </c>
      <c r="G56" s="433"/>
      <c r="H56" s="129" t="s">
        <v>334</v>
      </c>
      <c r="I56" s="137">
        <v>25.757999999999999</v>
      </c>
      <c r="J56" s="115"/>
    </row>
    <row r="57" spans="3:10" ht="23.25" customHeight="1">
      <c r="C57" s="111"/>
      <c r="D57" s="112"/>
      <c r="E57" s="128" t="s">
        <v>120</v>
      </c>
      <c r="F57" s="432" t="s">
        <v>409</v>
      </c>
      <c r="G57" s="433"/>
      <c r="H57" s="129" t="s">
        <v>334</v>
      </c>
      <c r="I57" s="137">
        <v>7.78</v>
      </c>
      <c r="J57" s="115"/>
    </row>
    <row r="58" spans="3:10" ht="23.25" customHeight="1">
      <c r="C58" s="111"/>
      <c r="D58" s="112"/>
      <c r="E58" s="128" t="s">
        <v>121</v>
      </c>
      <c r="F58" s="432" t="s">
        <v>410</v>
      </c>
      <c r="G58" s="433"/>
      <c r="H58" s="129" t="s">
        <v>347</v>
      </c>
      <c r="I58" s="141">
        <v>1</v>
      </c>
      <c r="J58" s="115"/>
    </row>
    <row r="59" spans="3:10" ht="23.25" customHeight="1">
      <c r="C59" s="111"/>
      <c r="D59" s="112"/>
      <c r="E59" s="128" t="s">
        <v>122</v>
      </c>
      <c r="F59" s="432" t="s">
        <v>411</v>
      </c>
      <c r="G59" s="433"/>
      <c r="H59" s="129" t="s">
        <v>347</v>
      </c>
      <c r="I59" s="141">
        <v>0</v>
      </c>
      <c r="J59" s="115"/>
    </row>
    <row r="60" spans="3:10" ht="23.25" customHeight="1">
      <c r="C60" s="111"/>
      <c r="D60" s="112"/>
      <c r="E60" s="128" t="s">
        <v>123</v>
      </c>
      <c r="F60" s="432" t="s">
        <v>412</v>
      </c>
      <c r="G60" s="433"/>
      <c r="H60" s="129" t="s">
        <v>347</v>
      </c>
      <c r="I60" s="141">
        <v>0</v>
      </c>
      <c r="J60" s="115"/>
    </row>
    <row r="61" spans="3:10" ht="23.25" customHeight="1">
      <c r="C61" s="111"/>
      <c r="D61" s="112"/>
      <c r="E61" s="128" t="s">
        <v>227</v>
      </c>
      <c r="F61" s="432" t="s">
        <v>413</v>
      </c>
      <c r="G61" s="433"/>
      <c r="H61" s="129" t="s">
        <v>274</v>
      </c>
      <c r="I61" s="141">
        <v>12</v>
      </c>
      <c r="J61" s="115"/>
    </row>
    <row r="62" spans="3:10" ht="23.25" customHeight="1">
      <c r="C62" s="111"/>
      <c r="D62" s="112"/>
      <c r="E62" s="128" t="s">
        <v>320</v>
      </c>
      <c r="F62" s="432" t="s">
        <v>414</v>
      </c>
      <c r="G62" s="433"/>
      <c r="H62" s="129" t="s">
        <v>344</v>
      </c>
      <c r="I62" s="137">
        <v>171.6</v>
      </c>
      <c r="J62" s="115"/>
    </row>
    <row r="63" spans="3:10" ht="23.25" customHeight="1">
      <c r="C63" s="111"/>
      <c r="D63" s="112"/>
      <c r="E63" s="128" t="s">
        <v>321</v>
      </c>
      <c r="F63" s="432" t="s">
        <v>415</v>
      </c>
      <c r="G63" s="433"/>
      <c r="H63" s="129" t="s">
        <v>87</v>
      </c>
      <c r="I63" s="137"/>
      <c r="J63" s="115"/>
    </row>
    <row r="64" spans="3:10" ht="23.25" customHeight="1">
      <c r="C64" s="111"/>
      <c r="D64" s="112"/>
      <c r="E64" s="167" t="s">
        <v>293</v>
      </c>
      <c r="F64" s="436" t="s">
        <v>416</v>
      </c>
      <c r="G64" s="437"/>
      <c r="H64" s="132" t="s">
        <v>297</v>
      </c>
      <c r="I64" s="138"/>
      <c r="J64" s="115"/>
    </row>
    <row r="65" spans="3:10" ht="51" customHeight="1" thickBot="1">
      <c r="C65" s="111"/>
      <c r="D65" s="112"/>
      <c r="E65" s="134" t="s">
        <v>294</v>
      </c>
      <c r="F65" s="434" t="s">
        <v>6</v>
      </c>
      <c r="G65" s="435"/>
      <c r="H65" s="135"/>
      <c r="I65" s="262"/>
      <c r="J65" s="115"/>
    </row>
    <row r="66" spans="3:10">
      <c r="D66" s="136"/>
      <c r="E66" s="122"/>
      <c r="F66" s="122"/>
      <c r="G66" s="122"/>
      <c r="H66" s="122"/>
      <c r="I66" s="122"/>
      <c r="J66" s="123"/>
    </row>
  </sheetData>
  <sheetProtection password="FA9C" sheet="1" objects="1" scenarios="1" formatColumns="0" formatRows="0"/>
  <mergeCells count="52">
    <mergeCell ref="F24:G24"/>
    <mergeCell ref="F25:G25"/>
    <mergeCell ref="F26:G26"/>
    <mergeCell ref="F27:G27"/>
    <mergeCell ref="F17:G17"/>
    <mergeCell ref="F18:G18"/>
    <mergeCell ref="E10:I10"/>
    <mergeCell ref="E19:E22"/>
    <mergeCell ref="F19:F22"/>
    <mergeCell ref="F14:G14"/>
    <mergeCell ref="F15:G15"/>
    <mergeCell ref="F16:G16"/>
    <mergeCell ref="F13:G13"/>
    <mergeCell ref="F12:G12"/>
    <mergeCell ref="F36:G36"/>
    <mergeCell ref="F28:G28"/>
    <mergeCell ref="F31:G31"/>
    <mergeCell ref="F32:G32"/>
    <mergeCell ref="F33:G33"/>
    <mergeCell ref="F29:G29"/>
    <mergeCell ref="F30:G30"/>
    <mergeCell ref="F34:G34"/>
    <mergeCell ref="F35:G35"/>
    <mergeCell ref="F47:G47"/>
    <mergeCell ref="F40:G40"/>
    <mergeCell ref="F37:G37"/>
    <mergeCell ref="F38:G38"/>
    <mergeCell ref="F39:G39"/>
    <mergeCell ref="F42:G42"/>
    <mergeCell ref="F44:G44"/>
    <mergeCell ref="F46:G46"/>
    <mergeCell ref="F45:G45"/>
    <mergeCell ref="F41:G41"/>
    <mergeCell ref="F57:G57"/>
    <mergeCell ref="F53:G53"/>
    <mergeCell ref="F65:G65"/>
    <mergeCell ref="F59:G59"/>
    <mergeCell ref="F60:G60"/>
    <mergeCell ref="F61:G61"/>
    <mergeCell ref="F62:G62"/>
    <mergeCell ref="F64:G64"/>
    <mergeCell ref="F63:G63"/>
    <mergeCell ref="F52:G52"/>
    <mergeCell ref="F49:G49"/>
    <mergeCell ref="F43:G43"/>
    <mergeCell ref="F58:G58"/>
    <mergeCell ref="F55:G55"/>
    <mergeCell ref="F48:G48"/>
    <mergeCell ref="F50:G50"/>
    <mergeCell ref="F51:G51"/>
    <mergeCell ref="F54:G54"/>
    <mergeCell ref="F56:G56"/>
  </mergeCells>
  <phoneticPr fontId="4" type="noConversion"/>
  <dataValidations count="6">
    <dataValidation type="decimal" allowBlank="1" showInputMessage="1" showErrorMessage="1" sqref="I54:I57 I62:I64 I24 I26:I45 I19:I20 I15:I17">
      <formula1>-99999999999</formula1>
      <formula2>999999999999</formula2>
    </dataValidation>
    <dataValidation type="whole" allowBlank="1" showInputMessage="1" showErrorMessage="1" sqref="I58:I61">
      <formula1>-99999999999</formula1>
      <formula2>999999999999</formula2>
    </dataValidation>
    <dataValidation type="decimal" allowBlank="1" showInputMessage="1" showErrorMessage="1" sqref="I46:I53">
      <formula1>-999999999999</formula1>
      <formula2>999999999999</formula2>
    </dataValidation>
    <dataValidation type="textLength" operator="lessThanOrEqual" allowBlank="1" showInputMessage="1" showErrorMessage="1" sqref="I65">
      <formula1>300</formula1>
    </dataValidation>
    <dataValidation type="list" allowBlank="1" showInputMessage="1" showErrorMessage="1" sqref="I14">
      <formula1>kind_of_activity</formula1>
    </dataValidation>
    <dataValidation type="list" allowBlank="1" showInputMessage="1" showErrorMessage="1" sqref="F19:F22">
      <formula1>topl</formula1>
    </dataValidation>
  </dataValidations>
  <hyperlinks>
    <hyperlink ref="F23" location="'ТС показатели'!R1C1" tooltip="Добавить вид топлива" display="Добавить вид топлива"/>
    <hyperlink ref="F9" location="'Список листов'!A1" tooltip="К списку листов" display="Список листов"/>
  </hyperlinks>
  <pageMargins left="0.75" right="0.75" top="1" bottom="1" header="0.5" footer="0.5"/>
  <pageSetup paperSize="9" scale="79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97</vt:i4>
      </vt:variant>
    </vt:vector>
  </HeadingPairs>
  <TitlesOfParts>
    <vt:vector size="108" baseType="lpstr">
      <vt:lpstr>Инструкция</vt:lpstr>
      <vt:lpstr>Титульный</vt:lpstr>
      <vt:lpstr>Список листов</vt:lpstr>
      <vt:lpstr>ТС цены</vt:lpstr>
      <vt:lpstr>ТС цены (2)</vt:lpstr>
      <vt:lpstr>ТС характеристики</vt:lpstr>
      <vt:lpstr>ТС инвестиции</vt:lpstr>
      <vt:lpstr>ТС доступ</vt:lpstr>
      <vt:lpstr>ТС показатели</vt:lpstr>
      <vt:lpstr>Ссылки на публикации</vt:lpstr>
      <vt:lpstr>Проверка</vt:lpstr>
      <vt:lpstr>activity</vt:lpstr>
      <vt:lpstr>activity_zag</vt:lpstr>
      <vt:lpstr>ADD_FUEL_RANGE</vt:lpstr>
      <vt:lpstr>EFF_ADD</vt:lpstr>
      <vt:lpstr>et_price1_1</vt:lpstr>
      <vt:lpstr>et_ssilki_1</vt:lpstr>
      <vt:lpstr>et_tsdostup_1</vt:lpstr>
      <vt:lpstr>fil</vt:lpstr>
      <vt:lpstr>fil_flag</vt:lpstr>
      <vt:lpstr>god</vt:lpstr>
      <vt:lpstr>inn</vt:lpstr>
      <vt:lpstr>inn_zag</vt:lpstr>
      <vt:lpstr>kind_of_activity</vt:lpstr>
      <vt:lpstr>kpp</vt:lpstr>
      <vt:lpstr>kpp_zag</vt:lpstr>
      <vt:lpstr>LIST_MR_MO_OKTMO</vt:lpstr>
      <vt:lpstr>LIST_ORG_WARM</vt:lpstr>
      <vt:lpstr>logical</vt:lpstr>
      <vt:lpstr>mo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MO_LIST_38</vt:lpstr>
      <vt:lpstr>MO_LIST_39</vt:lpstr>
      <vt:lpstr>MO_LIST_4</vt:lpstr>
      <vt:lpstr>MO_LIST_40</vt:lpstr>
      <vt:lpstr>MO_LIST_41</vt:lpstr>
      <vt:lpstr>MO_LIST_42</vt:lpstr>
      <vt:lpstr>MO_LIST_43</vt:lpstr>
      <vt:lpstr>MO_LIST_44</vt:lpstr>
      <vt:lpstr>MO_LIST_45</vt:lpstr>
      <vt:lpstr>MO_LIST_46</vt:lpstr>
      <vt:lpstr>MO_LIST_47</vt:lpstr>
      <vt:lpstr>MO_LIST_48</vt:lpstr>
      <vt:lpstr>MO_LIST_49</vt:lpstr>
      <vt:lpstr>MO_LIST_5</vt:lpstr>
      <vt:lpstr>MO_LIST_50</vt:lpstr>
      <vt:lpstr>MO_LIST_51</vt:lpstr>
      <vt:lpstr>MO_LIST_52</vt:lpstr>
      <vt:lpstr>MO_LIST_53</vt:lpstr>
      <vt:lpstr>MO_LIST_54</vt:lpstr>
      <vt:lpstr>MO_LIST_55</vt:lpstr>
      <vt:lpstr>MO_LIST_56</vt:lpstr>
      <vt:lpstr>MO_LIST_57</vt:lpstr>
      <vt:lpstr>MO_LIST_58</vt:lpstr>
      <vt:lpstr>MO_LIST_59</vt:lpstr>
      <vt:lpstr>MO_LIST_6</vt:lpstr>
      <vt:lpstr>MO_LIST_60</vt:lpstr>
      <vt:lpstr>MO_LIST_7</vt:lpstr>
      <vt:lpstr>MO_LIST_8</vt:lpstr>
      <vt:lpstr>MO_LIST_9</vt:lpstr>
      <vt:lpstr>mo_zag</vt:lpstr>
      <vt:lpstr>mr</vt:lpstr>
      <vt:lpstr>MR_ADD</vt:lpstr>
      <vt:lpstr>MR_LIST</vt:lpstr>
      <vt:lpstr>mr_zag</vt:lpstr>
      <vt:lpstr>oktmo</vt:lpstr>
      <vt:lpstr>org</vt:lpstr>
      <vt:lpstr>org_zag</vt:lpstr>
      <vt:lpstr>PRICE2_ADD</vt:lpstr>
      <vt:lpstr>PRICE2_LOAD</vt:lpstr>
      <vt:lpstr>ras_hoz</vt:lpstr>
      <vt:lpstr>ras_itog</vt:lpstr>
      <vt:lpstr>ras_proizv</vt:lpstr>
      <vt:lpstr>REGION</vt:lpstr>
      <vt:lpstr>region_name</vt:lpstr>
      <vt:lpstr>tar_price2</vt:lpstr>
      <vt:lpstr>topl</vt:lpstr>
      <vt:lpstr>version</vt:lpstr>
      <vt:lpstr>year_range</vt:lpstr>
    </vt:vector>
  </TitlesOfParts>
  <Company>ISM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 подлежащие раскрытию в сфере теплоснабжения и сфере оказания услуг по передаче тепловой энергии</dc:title>
  <dc:subject>Показатели подлежащие раскрытию в сфере теплоснабжения и сфере оказания услуг по передаче тепловой энергии</dc:subject>
  <dc:creator>lvvedernikova</dc:creator>
  <dc:description/>
  <cp:lastModifiedBy>Сидоров</cp:lastModifiedBy>
  <cp:lastPrinted>2009-12-25T14:33:31Z</cp:lastPrinted>
  <dcterms:created xsi:type="dcterms:W3CDTF">2007-06-09T08:43:05Z</dcterms:created>
  <dcterms:modified xsi:type="dcterms:W3CDTF">2011-01-12T10:11:37Z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ntityid">
    <vt:lpwstr/>
  </property>
  <property fmtid="{D5CDD505-2E9C-101B-9397-08002B2CF9AE}" pid="3" name="EditTemplate">
    <vt:bool>true</vt:bool>
  </property>
  <property fmtid="{D5CDD505-2E9C-101B-9397-08002B2CF9AE}" pid="4" name="Version">
    <vt:lpwstr>JKH.OPEN.INFO.WARM</vt:lpwstr>
  </property>
  <property fmtid="{D5CDD505-2E9C-101B-9397-08002B2CF9AE}" pid="5" name="UserComments">
    <vt:lpwstr/>
  </property>
  <property fmtid="{D5CDD505-2E9C-101B-9397-08002B2CF9AE}" pid="6" name="keywords">
    <vt:lpwstr/>
  </property>
  <property fmtid="{D5CDD505-2E9C-101B-9397-08002B2CF9AE}" pid="7" name="PeriodLength">
    <vt:lpwstr/>
  </property>
  <property fmtid="{D5CDD505-2E9C-101B-9397-08002B2CF9AE}" pid="8" name="Period">
    <vt:lpwstr/>
  </property>
  <property fmtid="{D5CDD505-2E9C-101B-9397-08002B2CF9AE}" pid="9" name="Status">
    <vt:i4>2</vt:i4>
  </property>
  <property fmtid="{D5CDD505-2E9C-101B-9397-08002B2CF9AE}" pid="10" name="CurrentVersion">
    <vt:lpwstr>3.0</vt:lpwstr>
  </property>
</Properties>
</file>